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S:\Reports\FY2018\Reports Final FY18\HPTF\Databases\"/>
    </mc:Choice>
  </mc:AlternateContent>
  <bookViews>
    <workbookView xWindow="0" yWindow="0" windowWidth="9192" windowHeight="2988" tabRatio="1000"/>
  </bookViews>
  <sheets>
    <sheet name="dbase for web" sheetId="8" r:id="rId1"/>
    <sheet name="Original with SPC" sheetId="4" r:id="rId2"/>
  </sheets>
  <externalReferences>
    <externalReference r:id="rId3"/>
  </externalReferences>
  <definedNames>
    <definedName name="_xlnm._FilterDatabase" localSheetId="0" hidden="1">'dbase for web'!$A$7:$W$244</definedName>
    <definedName name="_xlnm._FilterDatabase" localSheetId="1" hidden="1">'Original with SPC'!$A$12:$Q$245</definedName>
    <definedName name="_xlnm.Print_Titles" localSheetId="0">'dbase for web'!$7:$7</definedName>
    <definedName name="TMB524319328" localSheetId="0">#REF!</definedName>
    <definedName name="TMB524319328">#REF!</definedName>
  </definedNames>
  <calcPr calcId="171027"/>
</workbook>
</file>

<file path=xl/calcChain.xml><?xml version="1.0" encoding="utf-8"?>
<calcChain xmlns="http://schemas.openxmlformats.org/spreadsheetml/2006/main">
  <c r="N239" i="8" l="1"/>
  <c r="M239" i="8"/>
  <c r="L239" i="8"/>
  <c r="K239" i="8"/>
  <c r="G238" i="8"/>
  <c r="F238" i="8"/>
  <c r="A238" i="8"/>
  <c r="G237" i="8"/>
  <c r="F237" i="8"/>
  <c r="A237" i="8"/>
  <c r="G195" i="8"/>
  <c r="F195" i="8"/>
  <c r="A195" i="8"/>
  <c r="G194" i="8"/>
  <c r="F194" i="8"/>
  <c r="A194" i="8"/>
  <c r="G152" i="8"/>
  <c r="F152" i="8"/>
  <c r="A152" i="8"/>
  <c r="G151" i="8"/>
  <c r="F151" i="8"/>
  <c r="A151" i="8"/>
  <c r="G150" i="8"/>
  <c r="F150" i="8"/>
  <c r="G66" i="8"/>
  <c r="F66" i="8"/>
  <c r="G65" i="8"/>
  <c r="F65" i="8"/>
  <c r="G64" i="8"/>
  <c r="F64" i="8"/>
  <c r="A64" i="8"/>
  <c r="G62" i="8"/>
  <c r="F62" i="8"/>
  <c r="G61" i="8"/>
  <c r="F61" i="8"/>
  <c r="G60" i="8"/>
  <c r="F60" i="8"/>
  <c r="A60" i="8"/>
  <c r="G59" i="8"/>
  <c r="F59" i="8"/>
  <c r="A59" i="8"/>
  <c r="G54" i="8"/>
  <c r="F54" i="8"/>
  <c r="A54" i="8"/>
  <c r="G53" i="8"/>
  <c r="F53" i="8"/>
  <c r="A53" i="8"/>
  <c r="G52" i="8"/>
  <c r="F52" i="8"/>
  <c r="A52" i="8"/>
  <c r="G51" i="8"/>
  <c r="F51" i="8"/>
  <c r="A51" i="8"/>
  <c r="G50" i="8"/>
  <c r="F50" i="8"/>
  <c r="A50" i="8"/>
  <c r="G49" i="8"/>
  <c r="F49" i="8"/>
  <c r="A49" i="8"/>
  <c r="G48" i="8"/>
  <c r="F48" i="8"/>
  <c r="G47" i="8"/>
  <c r="F47" i="8"/>
  <c r="A47" i="8"/>
  <c r="G46" i="8"/>
  <c r="F46" i="8"/>
  <c r="G45" i="8"/>
  <c r="F45" i="8"/>
  <c r="G44" i="8"/>
  <c r="F44" i="8"/>
  <c r="A44" i="8"/>
  <c r="G43" i="8"/>
  <c r="F43" i="8"/>
  <c r="A43" i="8"/>
  <c r="G42" i="8"/>
  <c r="F42" i="8"/>
  <c r="A42" i="8"/>
  <c r="G41" i="8"/>
  <c r="F41" i="8"/>
  <c r="A41" i="8"/>
  <c r="G40" i="8"/>
  <c r="F40" i="8"/>
  <c r="A40" i="8"/>
  <c r="G39" i="8"/>
  <c r="F39" i="8"/>
  <c r="A39" i="8"/>
  <c r="G38" i="8"/>
  <c r="F38" i="8"/>
  <c r="A38" i="8"/>
  <c r="G37" i="8"/>
  <c r="F37" i="8"/>
  <c r="A37" i="8"/>
  <c r="G36" i="8"/>
  <c r="F36" i="8"/>
  <c r="G35" i="8"/>
  <c r="F35" i="8"/>
  <c r="A35" i="8"/>
  <c r="G34" i="8"/>
  <c r="F34" i="8"/>
  <c r="A34" i="8"/>
  <c r="G33" i="8"/>
  <c r="F33" i="8"/>
  <c r="A33" i="8"/>
  <c r="G32" i="8"/>
  <c r="F32" i="8"/>
  <c r="A32" i="8"/>
  <c r="G31" i="8"/>
  <c r="F31" i="8"/>
  <c r="A31" i="8"/>
  <c r="G30" i="8"/>
  <c r="F30" i="8"/>
  <c r="G29" i="8"/>
  <c r="F29" i="8"/>
  <c r="G28" i="8"/>
  <c r="F28" i="8"/>
  <c r="A28" i="8"/>
  <c r="G27" i="8"/>
  <c r="F27" i="8"/>
  <c r="A27" i="8"/>
  <c r="G26" i="8"/>
  <c r="F26" i="8"/>
  <c r="A26" i="8"/>
  <c r="G25" i="8"/>
  <c r="F25" i="8"/>
  <c r="A25" i="8"/>
  <c r="G24" i="8"/>
  <c r="F24" i="8"/>
  <c r="A24" i="8"/>
  <c r="G23" i="8"/>
  <c r="F23" i="8"/>
  <c r="A23" i="8"/>
  <c r="G22" i="8"/>
  <c r="F22" i="8"/>
  <c r="A22" i="8"/>
  <c r="G21" i="8"/>
  <c r="F21" i="8"/>
  <c r="A21" i="8"/>
  <c r="G20" i="8"/>
  <c r="F20" i="8"/>
  <c r="A20" i="8"/>
  <c r="G19" i="8"/>
  <c r="F19" i="8"/>
  <c r="A19" i="8"/>
  <c r="G18" i="8"/>
  <c r="F18" i="8"/>
  <c r="A18" i="8"/>
  <c r="G17" i="8"/>
  <c r="F17" i="8"/>
  <c r="A17" i="8"/>
  <c r="G16" i="8"/>
  <c r="F16" i="8"/>
  <c r="A16" i="8"/>
  <c r="G15" i="8"/>
  <c r="F15" i="8"/>
  <c r="A15" i="8"/>
  <c r="G14" i="8"/>
  <c r="F14" i="8"/>
  <c r="A14" i="8"/>
  <c r="G13" i="8"/>
  <c r="F13" i="8"/>
  <c r="A13" i="8"/>
  <c r="G12" i="8"/>
  <c r="F12" i="8"/>
  <c r="A12" i="8"/>
  <c r="G11" i="8"/>
  <c r="F11" i="8"/>
  <c r="A11" i="8"/>
  <c r="G10" i="8"/>
  <c r="F10" i="8"/>
  <c r="A10" i="8"/>
  <c r="G9" i="8"/>
  <c r="F9" i="8"/>
  <c r="A9" i="8"/>
  <c r="G8" i="8"/>
  <c r="F8" i="8"/>
  <c r="B8" i="8"/>
  <c r="A8" i="8"/>
  <c r="O244" i="4"/>
  <c r="N244" i="4"/>
  <c r="M244" i="4"/>
  <c r="N245" i="4" s="1"/>
  <c r="A6" i="4" s="1"/>
  <c r="L244" i="4"/>
  <c r="O245" i="4" s="1"/>
  <c r="A7" i="4" s="1"/>
  <c r="H243" i="4"/>
  <c r="G243" i="4"/>
  <c r="D243" i="4"/>
  <c r="H242" i="4"/>
  <c r="G242" i="4"/>
  <c r="D242" i="4"/>
  <c r="H200" i="4"/>
  <c r="G200" i="4"/>
  <c r="D200" i="4"/>
  <c r="H199" i="4"/>
  <c r="G199" i="4"/>
  <c r="D199" i="4"/>
  <c r="H157" i="4"/>
  <c r="G157" i="4"/>
  <c r="D157" i="4"/>
  <c r="H156" i="4"/>
  <c r="G156" i="4"/>
  <c r="D156" i="4"/>
  <c r="H155" i="4"/>
  <c r="G155" i="4"/>
  <c r="H71" i="4"/>
  <c r="G71" i="4"/>
  <c r="H70" i="4"/>
  <c r="G70" i="4"/>
  <c r="H69" i="4"/>
  <c r="G69" i="4"/>
  <c r="D69" i="4"/>
  <c r="H67" i="4"/>
  <c r="G67" i="4"/>
  <c r="H66" i="4"/>
  <c r="G66" i="4"/>
  <c r="H65" i="4"/>
  <c r="G65" i="4"/>
  <c r="D65" i="4"/>
  <c r="H64" i="4"/>
  <c r="G64" i="4"/>
  <c r="D64" i="4"/>
  <c r="H59" i="4"/>
  <c r="G59" i="4"/>
  <c r="D59" i="4"/>
  <c r="H58" i="4"/>
  <c r="G58" i="4"/>
  <c r="D58" i="4"/>
  <c r="H57" i="4"/>
  <c r="G57" i="4"/>
  <c r="D57" i="4"/>
  <c r="H56" i="4"/>
  <c r="G56" i="4"/>
  <c r="D56" i="4"/>
  <c r="H55" i="4"/>
  <c r="G55" i="4"/>
  <c r="D55" i="4"/>
  <c r="H54" i="4"/>
  <c r="G54" i="4"/>
  <c r="E54" i="4"/>
  <c r="D54" i="4"/>
  <c r="H53" i="4"/>
  <c r="G53" i="4"/>
  <c r="H52" i="4"/>
  <c r="G52" i="4"/>
  <c r="D52" i="4"/>
  <c r="H51" i="4"/>
  <c r="G51" i="4"/>
  <c r="H50" i="4"/>
  <c r="G50" i="4"/>
  <c r="H49" i="4"/>
  <c r="G49" i="4"/>
  <c r="D49" i="4"/>
  <c r="H48" i="4"/>
  <c r="G48" i="4"/>
  <c r="D48" i="4"/>
  <c r="H47" i="4"/>
  <c r="G47" i="4"/>
  <c r="D47" i="4"/>
  <c r="H46" i="4"/>
  <c r="G46" i="4"/>
  <c r="D46" i="4"/>
  <c r="H45" i="4"/>
  <c r="G45" i="4"/>
  <c r="D45" i="4"/>
  <c r="H44" i="4"/>
  <c r="G44" i="4"/>
  <c r="D44" i="4"/>
  <c r="H43" i="4"/>
  <c r="G43" i="4"/>
  <c r="D43" i="4"/>
  <c r="H42" i="4"/>
  <c r="G42" i="4"/>
  <c r="D42" i="4"/>
  <c r="H41" i="4"/>
  <c r="G41" i="4"/>
  <c r="H40" i="4"/>
  <c r="G40" i="4"/>
  <c r="D40" i="4"/>
  <c r="H39" i="4"/>
  <c r="G39" i="4"/>
  <c r="D39" i="4"/>
  <c r="H38" i="4"/>
  <c r="G38" i="4"/>
  <c r="D38" i="4"/>
  <c r="H37" i="4"/>
  <c r="G37" i="4"/>
  <c r="D37" i="4"/>
  <c r="H36" i="4"/>
  <c r="G36" i="4"/>
  <c r="D36" i="4"/>
  <c r="H35" i="4"/>
  <c r="G35" i="4"/>
  <c r="H34" i="4"/>
  <c r="G34" i="4"/>
  <c r="H33" i="4"/>
  <c r="G33" i="4"/>
  <c r="D33" i="4"/>
  <c r="H32" i="4"/>
  <c r="G32" i="4"/>
  <c r="D32" i="4"/>
  <c r="H31" i="4"/>
  <c r="G31" i="4"/>
  <c r="D31" i="4"/>
  <c r="H30" i="4"/>
  <c r="G30" i="4"/>
  <c r="D30" i="4"/>
  <c r="H29" i="4"/>
  <c r="G29" i="4"/>
  <c r="D29" i="4"/>
  <c r="H28" i="4"/>
  <c r="G28" i="4"/>
  <c r="D28" i="4"/>
  <c r="H27" i="4"/>
  <c r="G27" i="4"/>
  <c r="D27" i="4"/>
  <c r="H26" i="4"/>
  <c r="G26" i="4"/>
  <c r="D26" i="4"/>
  <c r="H25" i="4"/>
  <c r="G25" i="4"/>
  <c r="D25" i="4"/>
  <c r="H24" i="4"/>
  <c r="G24" i="4"/>
  <c r="D24" i="4"/>
  <c r="H23" i="4"/>
  <c r="G23" i="4"/>
  <c r="D23" i="4"/>
  <c r="H22" i="4"/>
  <c r="G22" i="4"/>
  <c r="D22" i="4"/>
  <c r="H21" i="4"/>
  <c r="G21" i="4"/>
  <c r="D21" i="4"/>
  <c r="H20" i="4"/>
  <c r="G20" i="4"/>
  <c r="D20" i="4"/>
  <c r="H19" i="4"/>
  <c r="G19" i="4"/>
  <c r="D19" i="4"/>
  <c r="H18" i="4"/>
  <c r="G18" i="4"/>
  <c r="D18" i="4"/>
  <c r="H17" i="4"/>
  <c r="G17" i="4"/>
  <c r="D17" i="4"/>
  <c r="H16" i="4"/>
  <c r="G16" i="4"/>
  <c r="D16" i="4"/>
  <c r="H15" i="4"/>
  <c r="G15" i="4"/>
  <c r="D15" i="4"/>
  <c r="H14" i="4"/>
  <c r="G14" i="4"/>
  <c r="D14" i="4"/>
  <c r="H13" i="4"/>
  <c r="G13" i="4"/>
  <c r="D13" i="4"/>
  <c r="B13" i="4"/>
  <c r="A13" i="4"/>
  <c r="A4" i="4"/>
  <c r="M245" i="4" l="1"/>
  <c r="A5" i="4" s="1"/>
  <c r="G239" i="8"/>
  <c r="G244" i="4"/>
  <c r="H244" i="4"/>
  <c r="C239" i="8"/>
</calcChain>
</file>

<file path=xl/comments1.xml><?xml version="1.0" encoding="utf-8"?>
<comments xmlns="http://schemas.openxmlformats.org/spreadsheetml/2006/main">
  <authors>
    <author>ServUS</author>
  </authors>
  <commentList>
    <comment ref="D8" authorId="0" shapeId="0">
      <text>
        <r>
          <rPr>
            <b/>
            <sz val="9"/>
            <color indexed="81"/>
            <rFont val="Tahoma"/>
            <charset val="1"/>
          </rPr>
          <t>ServUS:</t>
        </r>
        <r>
          <rPr>
            <sz val="9"/>
            <color indexed="81"/>
            <rFont val="Tahoma"/>
            <charset val="1"/>
          </rPr>
          <t xml:space="preserve">
Changed Multi family to Multifamily
</t>
        </r>
      </text>
    </comment>
    <comment ref="E70" authorId="0" shapeId="0">
      <text>
        <r>
          <rPr>
            <b/>
            <sz val="9"/>
            <color indexed="81"/>
            <rFont val="Tahoma"/>
            <charset val="1"/>
          </rPr>
          <t>ServUS:</t>
        </r>
        <r>
          <rPr>
            <sz val="9"/>
            <color indexed="81"/>
            <rFont val="Tahoma"/>
            <charset val="1"/>
          </rPr>
          <t xml:space="preserve">
Something's goofy here</t>
        </r>
      </text>
    </comment>
    <comment ref="E111" authorId="0" shapeId="0">
      <text>
        <r>
          <rPr>
            <b/>
            <sz val="9"/>
            <color indexed="81"/>
            <rFont val="Tahoma"/>
            <charset val="1"/>
          </rPr>
          <t>ServUS:</t>
        </r>
        <r>
          <rPr>
            <sz val="9"/>
            <color indexed="81"/>
            <rFont val="Tahoma"/>
            <charset val="1"/>
          </rPr>
          <t xml:space="preserve">
Flagging but I don't want to mess things up by trying to edit it.</t>
        </r>
      </text>
    </comment>
    <comment ref="E134" authorId="0" shapeId="0">
      <text>
        <r>
          <rPr>
            <b/>
            <sz val="9"/>
            <color indexed="81"/>
            <rFont val="Tahoma"/>
            <charset val="1"/>
          </rPr>
          <t>ServUS:</t>
        </r>
        <r>
          <rPr>
            <sz val="9"/>
            <color indexed="81"/>
            <rFont val="Tahoma"/>
            <charset val="1"/>
          </rPr>
          <t xml:space="preserve">
Something's goofy</t>
        </r>
      </text>
    </comment>
  </commentList>
</comments>
</file>

<file path=xl/sharedStrings.xml><?xml version="1.0" encoding="utf-8"?>
<sst xmlns="http://schemas.openxmlformats.org/spreadsheetml/2006/main" count="3968" uniqueCount="755">
  <si>
    <t>FY</t>
  </si>
  <si>
    <t>Address</t>
  </si>
  <si>
    <t>Ward</t>
  </si>
  <si>
    <t>Number of Affordable units</t>
  </si>
  <si>
    <t>Period of Affordability</t>
  </si>
  <si>
    <t>Trenton Park Apartments Limited Partnership c/o Banc of America Community Development Corporation</t>
  </si>
  <si>
    <t>Bowling Green Apartments Limited Partnership</t>
  </si>
  <si>
    <t>Carver Terrace, L.P.</t>
  </si>
  <si>
    <t>Green Door</t>
  </si>
  <si>
    <t>North Capitol at Plymouth</t>
  </si>
  <si>
    <t>Wingate Development of DC Limited Partnership</t>
  </si>
  <si>
    <t>1330 Seventh Street LP</t>
  </si>
  <si>
    <t>Howard Hill Limited Partnership</t>
  </si>
  <si>
    <t>Damon Johnson</t>
  </si>
  <si>
    <t>JW King Seniors Limited Partnership</t>
  </si>
  <si>
    <t>Renaissance Properties, LLC</t>
  </si>
  <si>
    <t>City First Bank of DC, N.A.</t>
  </si>
  <si>
    <t>Four Walls Development, Inc.</t>
  </si>
  <si>
    <t>District of Columbia Housing Authority</t>
  </si>
  <si>
    <t>Neighbors Consejo</t>
  </si>
  <si>
    <t>Wayne Place Senior Living Limited Partnership</t>
  </si>
  <si>
    <t>Unitarian Universalist Affordable Housing Corporation</t>
  </si>
  <si>
    <t>4100 Georgia Avenue Limited Partnership</t>
  </si>
  <si>
    <t>5610 Colorado Avenue Cooperative, Inc</t>
  </si>
  <si>
    <t>Joyce Johnson-Coker</t>
  </si>
  <si>
    <t>Crawford Associates</t>
  </si>
  <si>
    <t>Joseph &amp; Eileen Asamoah</t>
  </si>
  <si>
    <t xml:space="preserve">Mayfair Mansions Limited Partnership </t>
  </si>
  <si>
    <t>FAR SW-SE Community Development Corporation</t>
  </si>
  <si>
    <t>Park Southern Neighborhood Corporation</t>
  </si>
  <si>
    <t>Wesley House Limited Partnership</t>
  </si>
  <si>
    <t xml:space="preserve">Bates Street Townhomes Cooperative, Inc. </t>
  </si>
  <si>
    <t>Brightwood Gardens Cooperative</t>
  </si>
  <si>
    <t>The Elizabeth Ministry</t>
  </si>
  <si>
    <t xml:space="preserve">Enterprise Community Loan Fund, Inc. </t>
  </si>
  <si>
    <t>Kentucky-Scott, LLC</t>
  </si>
  <si>
    <t>Langston Lane Limited Partnership</t>
  </si>
  <si>
    <t xml:space="preserve">Open Arms Housing, Inc. </t>
  </si>
  <si>
    <t xml:space="preserve">CPDC Parkside Terrace, Inc. </t>
  </si>
  <si>
    <t>Cornelius &amp; Emma Dudley</t>
  </si>
  <si>
    <t xml:space="preserve">Claiborne Cooperative Association, Inc. </t>
  </si>
  <si>
    <t>CAS 4000 Kansas LLC</t>
  </si>
  <si>
    <t>Longfellow Arms NWDC Limited Partnership</t>
  </si>
  <si>
    <t>Quest Cooperative, Inc.</t>
  </si>
  <si>
    <t>Affordable Housing Opportunities, Inc.</t>
  </si>
  <si>
    <t>Stanton View Development, LLC</t>
  </si>
  <si>
    <t>TCB Fairlawn/ Marshall Housing Limited Partnership</t>
  </si>
  <si>
    <t>Manna, Inc.</t>
  </si>
  <si>
    <t>Octavia Kelsey</t>
  </si>
  <si>
    <t>Isatu Kareem</t>
  </si>
  <si>
    <t>Veronica McCree</t>
  </si>
  <si>
    <t>Miriam Gephardt</t>
  </si>
  <si>
    <t>Cheryl Spann</t>
  </si>
  <si>
    <t>Iona Williams</t>
  </si>
  <si>
    <t>Savannah Park Housing Limited Partnership</t>
  </si>
  <si>
    <t>Scattered Site II LLC</t>
  </si>
  <si>
    <t>Veronica McKinney</t>
  </si>
  <si>
    <t>Beulah Community Improvement Corporation</t>
  </si>
  <si>
    <t>Carl Greenwood</t>
  </si>
  <si>
    <t>Chester Speight</t>
  </si>
  <si>
    <t>Parkway Overlook LP</t>
  </si>
  <si>
    <t>5741 Colorado Cooperative, LCA</t>
  </si>
  <si>
    <t>2321 4th Street LLC</t>
  </si>
  <si>
    <t>2228 MLK, LLC</t>
  </si>
  <si>
    <t>1919 Calvert Street LLC</t>
  </si>
  <si>
    <t>Jeffrey Herrell</t>
  </si>
  <si>
    <t>Doris Wood</t>
  </si>
  <si>
    <t>Rita Hardy</t>
  </si>
  <si>
    <t>Kimberly Washington</t>
  </si>
  <si>
    <t>Raymond and Elmer Meadows</t>
  </si>
  <si>
    <t>Carlos and Concepcion Campos</t>
  </si>
  <si>
    <t>Levi Verner</t>
  </si>
  <si>
    <t>Lowana F. Coles</t>
  </si>
  <si>
    <t>Merlyn Raiford</t>
  </si>
  <si>
    <t>Shirley Brown</t>
  </si>
  <si>
    <t>Kim Wallace</t>
  </si>
  <si>
    <t>Angela Preston-Weaver</t>
  </si>
  <si>
    <t>Helen Green Lee</t>
  </si>
  <si>
    <t>Diana Gray</t>
  </si>
  <si>
    <t>Judith Paige</t>
  </si>
  <si>
    <t>Lillie Griffin</t>
  </si>
  <si>
    <t>Barbara Kemp</t>
  </si>
  <si>
    <t>Linda Page</t>
  </si>
  <si>
    <t>Margareta Roberts</t>
  </si>
  <si>
    <t>Janice Wise-Diggs</t>
  </si>
  <si>
    <t>Arlyne Pinto</t>
  </si>
  <si>
    <t>Margie Izlar</t>
  </si>
  <si>
    <t>Amy McKelvin</t>
  </si>
  <si>
    <t>Natalie Washington</t>
  </si>
  <si>
    <t>Jean Hunt</t>
  </si>
  <si>
    <t>Earl Vincent</t>
  </si>
  <si>
    <t>Brenda Black</t>
  </si>
  <si>
    <t>Curlie Williams</t>
  </si>
  <si>
    <t>6925 Georgia Ave LLC</t>
  </si>
  <si>
    <t>Atlantic Gardens Redevelopment Limited Partnership</t>
  </si>
  <si>
    <t>Sarah Gillis</t>
  </si>
  <si>
    <t>Atlantic Terrace Limited Partnership</t>
  </si>
  <si>
    <t>Erica Rice</t>
  </si>
  <si>
    <t>Sandra and Gary Thomas</t>
  </si>
  <si>
    <t>Carlos and Stephanie Rich</t>
  </si>
  <si>
    <t>Shirley Thorne</t>
  </si>
  <si>
    <t>Juan Duncan</t>
  </si>
  <si>
    <t>NSV-Miriam's House LLC</t>
  </si>
  <si>
    <t>Benning Residential LLC</t>
  </si>
  <si>
    <t>Square 50 Affordable Housing LLC</t>
  </si>
  <si>
    <t>Helen Reid</t>
  </si>
  <si>
    <t>Josephine Wilson</t>
  </si>
  <si>
    <t>Patricia Joseph</t>
  </si>
  <si>
    <t>Luther Kennedy</t>
  </si>
  <si>
    <t>Erin Brown</t>
  </si>
  <si>
    <t>Sheila Williams</t>
  </si>
  <si>
    <t>Anna Sansbury</t>
  </si>
  <si>
    <t>Ezell Sheffield</t>
  </si>
  <si>
    <t>Wade Road Investor LLC</t>
  </si>
  <si>
    <t>Tanya Pace</t>
  </si>
  <si>
    <t>Alvin &amp; Carol Sharples</t>
  </si>
  <si>
    <t>James &amp; Sandra Bateman</t>
  </si>
  <si>
    <t>Rosslyn Casey</t>
  </si>
  <si>
    <t>Barbara Williams</t>
  </si>
  <si>
    <t>Sally White</t>
  </si>
  <si>
    <t>Helen Williams</t>
  </si>
  <si>
    <t>Warren &amp; Thelma Lawson</t>
  </si>
  <si>
    <t>Marian White</t>
  </si>
  <si>
    <t>Irene Moore</t>
  </si>
  <si>
    <t>Remeca Mashack</t>
  </si>
  <si>
    <t>Annie Hunter Henry</t>
  </si>
  <si>
    <t>Adrian Smith</t>
  </si>
  <si>
    <t>Taseeta Samuel</t>
  </si>
  <si>
    <t>Joyce Brooks</t>
  </si>
  <si>
    <t>Racquel Jefferson</t>
  </si>
  <si>
    <t>Shirley Jackson and Raymond Jackson</t>
  </si>
  <si>
    <t>Evelyn Wilson</t>
  </si>
  <si>
    <t>4000 Benning Road LLC</t>
  </si>
  <si>
    <t>Plaza West LLC</t>
  </si>
  <si>
    <t>Athena LLC</t>
  </si>
  <si>
    <t>Beatrice Dent</t>
  </si>
  <si>
    <t>Ula Scott</t>
  </si>
  <si>
    <t>Beacon Center Housing LLC</t>
  </si>
  <si>
    <t>Not provided</t>
  </si>
  <si>
    <t>Rental</t>
  </si>
  <si>
    <t>3500-3649 6th St SE</t>
  </si>
  <si>
    <t>Not Provided</t>
  </si>
  <si>
    <t>Acquisition</t>
  </si>
  <si>
    <t>40 years</t>
  </si>
  <si>
    <t>Demolition and Construction</t>
  </si>
  <si>
    <t>200-202 Wilmington Pl SE, 206-208 Wilmington Pl SE, 3708-3716 2nd St SE, 3720-3722 2nd St SE, 3701-3705 4th St SE, 3715-3719 4th St SE, 3723 4th St SE, 3815-3821 2nd St SE, 172-174 Mississippi Ave SE</t>
  </si>
  <si>
    <t>0-30% AMI</t>
  </si>
  <si>
    <t>31-50% AMI</t>
  </si>
  <si>
    <t xml:space="preserve">51-80% AMI </t>
  </si>
  <si>
    <t>Unknown</t>
  </si>
  <si>
    <t>Multi family</t>
  </si>
  <si>
    <t>30 years</t>
  </si>
  <si>
    <t>2721 Pennsylvania Ave SE</t>
  </si>
  <si>
    <t>Planning and Production</t>
  </si>
  <si>
    <t>Construction</t>
  </si>
  <si>
    <t>Acquisition and Rehabilitation</t>
  </si>
  <si>
    <t>Acquisition, Pre-development, and Rehabilitation</t>
  </si>
  <si>
    <t>42 years</t>
  </si>
  <si>
    <t>Rehabilitation</t>
  </si>
  <si>
    <t>40 years for Rental projects and 15 years for homeownership projects</t>
  </si>
  <si>
    <t>Bond Collateralization</t>
  </si>
  <si>
    <t xml:space="preserve">Demolition, Construction, and Permanent financing
</t>
  </si>
  <si>
    <t>3715 2nd Street SE</t>
  </si>
  <si>
    <t>40 for rental and 15 for ownership</t>
  </si>
  <si>
    <t>Development and Construction</t>
  </si>
  <si>
    <t>401 Chaplin Street SE</t>
  </si>
  <si>
    <t xml:space="preserve">15 years
</t>
  </si>
  <si>
    <t>Payoff loan</t>
  </si>
  <si>
    <t>40 years for rental and 15 years for homeownership</t>
  </si>
  <si>
    <t>200 55th NE, 210 55th NE</t>
  </si>
  <si>
    <t>Pre-Development and Demolition</t>
  </si>
  <si>
    <t>47 years</t>
  </si>
  <si>
    <t>2525 Ontario Rd NW</t>
  </si>
  <si>
    <t>2720 Ontario Rd NW, 2448-18th St NW</t>
  </si>
  <si>
    <t>1474 Columbia Rd NW</t>
  </si>
  <si>
    <t>15 years</t>
  </si>
  <si>
    <t>Acquisition financing</t>
  </si>
  <si>
    <t>Acquisition  and rehabilitation</t>
  </si>
  <si>
    <t>Rehab</t>
  </si>
  <si>
    <t>Owner</t>
  </si>
  <si>
    <t>Rental, Owner</t>
  </si>
  <si>
    <t xml:space="preserve">Rental </t>
  </si>
  <si>
    <t xml:space="preserve">Owner </t>
  </si>
  <si>
    <t>4000 Kansas Ave NW</t>
  </si>
  <si>
    <t>1700-1720 W St SE</t>
  </si>
  <si>
    <t>Pre-development</t>
  </si>
  <si>
    <t>6323 Luzon Ave NW</t>
  </si>
  <si>
    <t>4000-3962 Benning Rd NE</t>
  </si>
  <si>
    <t>Acquire and Renovate</t>
  </si>
  <si>
    <t>4104 New Hampshire Ave NW</t>
  </si>
  <si>
    <t>3307 Loud Pl SE</t>
  </si>
  <si>
    <t>1121 46th St NE</t>
  </si>
  <si>
    <t>323 Upshur St NW</t>
  </si>
  <si>
    <t>Rehab Activities</t>
  </si>
  <si>
    <t>149 U St NW</t>
  </si>
  <si>
    <t>2231 Mount View Pl SE</t>
  </si>
  <si>
    <t>769 Upsal St SE</t>
  </si>
  <si>
    <t>935 Kennedy St NW</t>
  </si>
  <si>
    <t>1211 23rd St NW</t>
  </si>
  <si>
    <t>Acquisition and Development</t>
  </si>
  <si>
    <t>2212 16th St SE</t>
  </si>
  <si>
    <t>748 Fairmont St NW</t>
  </si>
  <si>
    <t>5068 10th St NE</t>
  </si>
  <si>
    <t>3124 19th St NW</t>
  </si>
  <si>
    <t>5402 Illinois Ave NW</t>
  </si>
  <si>
    <t>509 48th Pl NE</t>
  </si>
  <si>
    <t>Repairs and Renovation</t>
  </si>
  <si>
    <t>5100 Bass Pl SE</t>
  </si>
  <si>
    <t>1300 Florida Ave NW</t>
  </si>
  <si>
    <t>4414-4430 Benning Rd NE</t>
  </si>
  <si>
    <t>Pay-off bridge loan and predevelopment</t>
  </si>
  <si>
    <t>1626 G St SE</t>
  </si>
  <si>
    <t>4301-4329 3rd St SE</t>
  </si>
  <si>
    <t>4800 Arkansas Ave NW</t>
  </si>
  <si>
    <t xml:space="preserve">3009 G St SE  </t>
  </si>
  <si>
    <t>1498 Spring Pl NW</t>
  </si>
  <si>
    <t>3119 Georgia Ave NW</t>
  </si>
  <si>
    <t>Refinancing</t>
  </si>
  <si>
    <t>Financing</t>
  </si>
  <si>
    <t>50 years</t>
  </si>
  <si>
    <t>4009 and 4011 3rd St SE, 4202-4208 4th St SE, 4212-4218 4th St SE, 4222-4228 4th St SE</t>
  </si>
  <si>
    <t>5332 Illinois Ave NW</t>
  </si>
  <si>
    <t>1425 Trinidad Ave NE</t>
  </si>
  <si>
    <t>600 Kenilworth Terrace NE</t>
  </si>
  <si>
    <t>2226-2252 Martin Luther King Jr. Ave SE</t>
  </si>
  <si>
    <t xml:space="preserve">Acquisition, Construction and Development </t>
  </si>
  <si>
    <t>Acquisition and Construction</t>
  </si>
  <si>
    <t xml:space="preserve">Acquisition </t>
  </si>
  <si>
    <t>Acquisition, Development and Construction</t>
  </si>
  <si>
    <t>Development and Rehabilitation</t>
  </si>
  <si>
    <t xml:space="preserve">Acquisition and Rehabilitation </t>
  </si>
  <si>
    <t xml:space="preserve">Construction and rehabilitation </t>
  </si>
  <si>
    <t>765 Princeton Pl NW</t>
  </si>
  <si>
    <t>2211 Kearney St NE</t>
  </si>
  <si>
    <t xml:space="preserve">1825, 1827, 1829, 1837, 1839, 1841, 1843, 1845, 1860, 1862, 1864 Central Pl NE </t>
  </si>
  <si>
    <t>1955 Capital Ave NE, 1830 Providence St NE, 1825 Corcoran St NE</t>
  </si>
  <si>
    <t>Predevelopment</t>
  </si>
  <si>
    <t xml:space="preserve">Construction </t>
  </si>
  <si>
    <t xml:space="preserve">1417 N St NW </t>
  </si>
  <si>
    <t>1751-1759 W St SE</t>
  </si>
  <si>
    <t>1825 7th St NW</t>
  </si>
  <si>
    <t>1609 21st Pl SE</t>
  </si>
  <si>
    <t>Immaculate Conception Apartments</t>
  </si>
  <si>
    <t>3, 4</t>
  </si>
  <si>
    <t>Trenton Park Apartments</t>
  </si>
  <si>
    <t>Carver Terrace Apartments</t>
  </si>
  <si>
    <t>NA</t>
  </si>
  <si>
    <t>The Vista Apartment</t>
  </si>
  <si>
    <t>Howard Hill Apartments</t>
  </si>
  <si>
    <t>JW King Seniors Apartment Center</t>
  </si>
  <si>
    <t>Henson Ridge</t>
  </si>
  <si>
    <t>Hope Apartments</t>
  </si>
  <si>
    <t>Number not provided but AMI is 30% or below</t>
  </si>
  <si>
    <t xml:space="preserve">Unknown </t>
  </si>
  <si>
    <t>Phyllis Wheatley YWCA</t>
  </si>
  <si>
    <t>Wayne Place Senior Living Facility</t>
  </si>
  <si>
    <t>Bethune House</t>
  </si>
  <si>
    <t>AMI must be 50% or less</t>
  </si>
  <si>
    <t>2125 18th St SE</t>
  </si>
  <si>
    <t>Carver Senior Apartments</t>
  </si>
  <si>
    <t>Trinity Plaza</t>
  </si>
  <si>
    <t xml:space="preserve">Jubilee-Ontario Court </t>
  </si>
  <si>
    <t>Kennedy Street Apartments</t>
  </si>
  <si>
    <t>Mayfair Mansions Apartments</t>
  </si>
  <si>
    <t>Parkside Terrace Apartments</t>
  </si>
  <si>
    <t>Woodley House</t>
  </si>
  <si>
    <t>Zagami House</t>
  </si>
  <si>
    <t xml:space="preserve">Hacienda Cooperative </t>
  </si>
  <si>
    <t>600 Barnes St NE</t>
  </si>
  <si>
    <t>Hayes St and Anacostia Ave NE</t>
  </si>
  <si>
    <t>Parkway Overlook Apartments</t>
  </si>
  <si>
    <t>7611-7701 Georgia Ave NW</t>
  </si>
  <si>
    <t>Hampstead Apartments</t>
  </si>
  <si>
    <t>Repair Work</t>
  </si>
  <si>
    <t>Handicapped Accessibility Improvement Program</t>
  </si>
  <si>
    <t>Lead based paint hazard</t>
  </si>
  <si>
    <t>Lead Hazard reduction</t>
  </si>
  <si>
    <t>3176 Westover Drive SE</t>
  </si>
  <si>
    <t>5313 Illinois Ave NW</t>
  </si>
  <si>
    <t>Single family rehab</t>
  </si>
  <si>
    <t>3845 Halley Terrace SE</t>
  </si>
  <si>
    <t>818 Alabama Ave SE</t>
  </si>
  <si>
    <t>410 Peabody St NW</t>
  </si>
  <si>
    <t>339 17th PL NE</t>
  </si>
  <si>
    <t>314 Taylor St NW</t>
  </si>
  <si>
    <t>4045 Martin Luther King Jr. Ave SW</t>
  </si>
  <si>
    <t>1624 Trinidad Ave NE</t>
  </si>
  <si>
    <t>Soft Cost</t>
  </si>
  <si>
    <t xml:space="preserve"> 48 Nannie Helen Burroughs</t>
  </si>
  <si>
    <t>4800 Nannie Helen Burroughs Ave NE</t>
  </si>
  <si>
    <t>40 Years</t>
  </si>
  <si>
    <t>Foreclosure Settling</t>
  </si>
  <si>
    <t>Georgia Commons</t>
  </si>
  <si>
    <t>Acquisition and renovation</t>
  </si>
  <si>
    <t>6, 1</t>
  </si>
  <si>
    <t>SAFI</t>
  </si>
  <si>
    <t>6100-6210 Georgia Ave NW</t>
  </si>
  <si>
    <t>5108 8th St NW</t>
  </si>
  <si>
    <t>6202 5th St NW</t>
  </si>
  <si>
    <t>2613-2615 Bladensburg Rd NE</t>
  </si>
  <si>
    <t>441 Park Rd NW</t>
  </si>
  <si>
    <t>507 24th St NW</t>
  </si>
  <si>
    <t>48 R St NE</t>
  </si>
  <si>
    <t>517 K St NE</t>
  </si>
  <si>
    <t>5618 8th St NW</t>
  </si>
  <si>
    <t>1386 Morris Rd SE</t>
  </si>
  <si>
    <t>1331 Hemlock St NW</t>
  </si>
  <si>
    <t>3328 Clay St NE</t>
  </si>
  <si>
    <t xml:space="preserve">2704 Wade Rd SE </t>
  </si>
  <si>
    <t>5803 2nd St NE</t>
  </si>
  <si>
    <t>2628 4th St NE</t>
  </si>
  <si>
    <t>1132 C St NE</t>
  </si>
  <si>
    <t>1348 Oak St NW</t>
  </si>
  <si>
    <t>5208 Jay St NE</t>
  </si>
  <si>
    <t>1959 4th St NE</t>
  </si>
  <si>
    <t>3314 Oxon Run Rd SE</t>
  </si>
  <si>
    <t>2230 Chester St SE</t>
  </si>
  <si>
    <t>6925 Georgia Ave NW</t>
  </si>
  <si>
    <t>2019 3rd St NE</t>
  </si>
  <si>
    <t>4232 Lane Pl NE</t>
  </si>
  <si>
    <t>5311 Jay St NE</t>
  </si>
  <si>
    <t>5403 Chillum Pl NE</t>
  </si>
  <si>
    <t>4440 Ord St NE</t>
  </si>
  <si>
    <t>1410 G St SE</t>
  </si>
  <si>
    <t>1203 Orren St NE</t>
  </si>
  <si>
    <t>211 Tuckerman St NW</t>
  </si>
  <si>
    <t>2003 Franklin St NE</t>
  </si>
  <si>
    <t>3141 Apple Rd NE</t>
  </si>
  <si>
    <t>1409 5th St NW</t>
  </si>
  <si>
    <t>1342 Park Wood Pl NW</t>
  </si>
  <si>
    <t>504 Columbia Rd NW</t>
  </si>
  <si>
    <t>1921 Hamlin St NE</t>
  </si>
  <si>
    <t>1431 Kearney St NE</t>
  </si>
  <si>
    <t>1406 Newton St NE</t>
  </si>
  <si>
    <t>111 15th St SE</t>
  </si>
  <si>
    <t>528 Shepard St NW</t>
  </si>
  <si>
    <t>2623 11th St NW</t>
  </si>
  <si>
    <t>1317 Valley Pl SE</t>
  </si>
  <si>
    <t>1919 Calvert St NW</t>
  </si>
  <si>
    <t>2313-2321 4th St NE</t>
  </si>
  <si>
    <t>5741 Colorado Ave NW</t>
  </si>
  <si>
    <t>325 P St SW</t>
  </si>
  <si>
    <t>5807-5825 14th St NW</t>
  </si>
  <si>
    <t>2700-2714, 2830-2832, 2835-2841 Robinson Pl SE, 2825-2827 Jasper St SE</t>
  </si>
  <si>
    <t>1260-1272 Talbert St SE</t>
  </si>
  <si>
    <t>822-852 Barnaby St SE</t>
  </si>
  <si>
    <t>3033 N St SE</t>
  </si>
  <si>
    <t>4329 3rd St NW</t>
  </si>
  <si>
    <t>5820 Dix St NE</t>
  </si>
  <si>
    <t>4345 G St SE</t>
  </si>
  <si>
    <t>1443 Savannah St SE</t>
  </si>
  <si>
    <t>29 Todd Pl NE</t>
  </si>
  <si>
    <t>3613 22nd St NE</t>
  </si>
  <si>
    <t>515 Oglethorpe St NW</t>
  </si>
  <si>
    <t>307 S St NE</t>
  </si>
  <si>
    <t>3471 14th St NW</t>
  </si>
  <si>
    <t>6411 Piney Branch Rd NW</t>
  </si>
  <si>
    <t>3128 Sherman Ave NW</t>
  </si>
  <si>
    <t>5233 North Capitol St NE</t>
  </si>
  <si>
    <t>1330 7th St NW</t>
  </si>
  <si>
    <t>1341 - 1351 Howard Rd SE</t>
  </si>
  <si>
    <t>623 Jefferson St NW</t>
  </si>
  <si>
    <t>4638 H St SE</t>
  </si>
  <si>
    <t>851-853 Yuma St SE</t>
  </si>
  <si>
    <t>2337 Chester St SE</t>
  </si>
  <si>
    <t>2800-2806 N St, 1225 29th St SE</t>
  </si>
  <si>
    <t xml:space="preserve">21 St and Maryland Ave NE
</t>
  </si>
  <si>
    <t>2310, 2314, 2318, 2322 16th St SE</t>
  </si>
  <si>
    <t>4660 Martin Luther King Jr Avenue, 26-116 Galveston St SW</t>
  </si>
  <si>
    <t>1458 Columbia Rd NW</t>
  </si>
  <si>
    <t>4920 A St SE</t>
  </si>
  <si>
    <t>4400 Hunt Pl NE</t>
  </si>
  <si>
    <t>5th and M St SE</t>
  </si>
  <si>
    <t>Alabama Ave. &amp; Stanton Rd SE</t>
  </si>
  <si>
    <t>1622 Lamont St NW</t>
  </si>
  <si>
    <t>901 Rhode Island Ave NW</t>
  </si>
  <si>
    <t>114-124 Wayne Pl SE</t>
  </si>
  <si>
    <t>4100 George Ave NW</t>
  </si>
  <si>
    <t>5610 Colorado Ave NW</t>
  </si>
  <si>
    <t>1400, 1401 Fairmont St NW</t>
  </si>
  <si>
    <t>618 Ingraham St NW</t>
  </si>
  <si>
    <t>300 50th St NE, 317 50th St NE, 319 50th St NE, 4947 C St NE, 4950 Call Pl NE, 5000 Call Pl NE, 306 Saint louis St NE, 308 Saint Louis St NE, 322 Saint Louis St NE, 324 Saint Louis St NE, 4919 C St NE, 4920 Call Pl NE</t>
  </si>
  <si>
    <t>1630 Irving St NW</t>
  </si>
  <si>
    <t>4625, 4627 13th St NW</t>
  </si>
  <si>
    <t>3927-3939 South Capitol St SW, 17-19, 21 Atlantic St SW</t>
  </si>
  <si>
    <t>1236 11th St NW</t>
  </si>
  <si>
    <t>2922 Sherman Ave NW</t>
  </si>
  <si>
    <t>800 Southern Ave SE</t>
  </si>
  <si>
    <t>3400 Commodore Joshua Barney Dr NE</t>
  </si>
  <si>
    <t>230 Bates St NW, 24 Bates St NW, 52 Bates St NW, 202 Q St NW</t>
  </si>
  <si>
    <t>931 Longfellow St NW</t>
  </si>
  <si>
    <t>1015 First St NW</t>
  </si>
  <si>
    <t>135 Kennedy St NW</t>
  </si>
  <si>
    <t>1703 Euclid St NW</t>
  </si>
  <si>
    <t>905 R St NW, 915 S St NW</t>
  </si>
  <si>
    <t>700 Madison St NW</t>
  </si>
  <si>
    <t>3743-3751 Jay St NE, 3753-3761 Jay St NE, 3763-3765 Jay St NE, 3801-3809 Jay St NE, 3811-3817 Jay St NE</t>
  </si>
  <si>
    <t>4211 2nd St NW</t>
  </si>
  <si>
    <t>57 O St NW</t>
  </si>
  <si>
    <t>1256 Owen Pl NE</t>
  </si>
  <si>
    <t>3700 9th St SE</t>
  </si>
  <si>
    <t>1416, 1428, 1432, 1436, 1440 R St NW</t>
  </si>
  <si>
    <t>1314 K St SE</t>
  </si>
  <si>
    <t>2309,2311-2313, 2317-2323, 2325-2327 Pennsylvania Ave SE</t>
  </si>
  <si>
    <t>1100, 1200 Mississippi Ave SE</t>
  </si>
  <si>
    <t>325 Franklin St NE</t>
  </si>
  <si>
    <t>3033 16th St NW</t>
  </si>
  <si>
    <t>4710, 4730, 4740, 4750, 4760 C St SE</t>
  </si>
  <si>
    <t>506 Longfellow St NW</t>
  </si>
  <si>
    <t>6220-6242 Banks Pl NE, 6221-6243 Clay St NE, 6220-6242 Clay St NE, 221-243 63rd St NE, 301-323 63rd St NE</t>
  </si>
  <si>
    <t>1428 Euclid St NW</t>
  </si>
  <si>
    <t>1430 Belmont St NW</t>
  </si>
  <si>
    <t>1876 4th St NE</t>
  </si>
  <si>
    <t>1201, 1209, 1217,1225, 1233, 1241 Valley Ave SE, 3901 13th St SE</t>
  </si>
  <si>
    <t xml:space="preserve">2711-2713, 2731 Connecticut Ave NW, 7426 13th St NW </t>
  </si>
  <si>
    <t>1701 19th St SE</t>
  </si>
  <si>
    <t>1029 Perry St NE</t>
  </si>
  <si>
    <t>1320 Mississippi Ave SE</t>
  </si>
  <si>
    <t>3910 Georgia Ave NW</t>
  </si>
  <si>
    <t>100-110 58th St SE</t>
  </si>
  <si>
    <t>1350-1354 Jasper Pl SE, 1814-1816 29th St SE, 1708-1710 T St SE</t>
  </si>
  <si>
    <t>1667 Good Hope Rd SE, 730-736 Chesapeake St SE, 2810-2872 Texas Ave SE, 350 50th St SE, 3828-3830 South Capitol St SE</t>
  </si>
  <si>
    <t>124, 126, 128, 130 Webster St NW</t>
  </si>
  <si>
    <t>1430 Belmont St NW, 2501-2505 N St SE, 2922 Sherman Ave NW, 3121 Mt Pleasant St NW, 115 16th St NE</t>
  </si>
  <si>
    <t>523-525 Mellon St SE, 216 New York Ave NW, 1151 New Jersey Ave NW</t>
  </si>
  <si>
    <t>7051 Spring Pl NW</t>
  </si>
  <si>
    <t>712 Farragut St NW</t>
  </si>
  <si>
    <t>5321 1st St NW</t>
  </si>
  <si>
    <t>5004 Eastern Ave NE</t>
  </si>
  <si>
    <t>1273 Delafield Pl NE</t>
  </si>
  <si>
    <t>3308 12th St SE</t>
  </si>
  <si>
    <t>1370-1372 Ft Stevens Dr NW, 734 Longfellow St NW</t>
  </si>
  <si>
    <t>Source</t>
  </si>
  <si>
    <t>Purpose</t>
  </si>
  <si>
    <t>Conclusion</t>
  </si>
  <si>
    <t xml:space="preserve">Single </t>
  </si>
  <si>
    <t>Single</t>
  </si>
  <si>
    <t>Development of mixed housing</t>
  </si>
  <si>
    <t>4800 East Capitol St NE/ 20 47th St SE</t>
  </si>
  <si>
    <t>Friendly Neighbors Cooperative Association, Inc.</t>
  </si>
  <si>
    <t>House of Help City of Hope, Inc.</t>
  </si>
  <si>
    <t>Community of Hope, Inc.</t>
  </si>
  <si>
    <t>CornerStone Inc.</t>
  </si>
  <si>
    <t>Phyllis Wheatley Young Women's Christian Association, Inc.</t>
  </si>
  <si>
    <t>Washington Area Housing Trust Fund</t>
  </si>
  <si>
    <t>Crestwood Cooperative Inc.</t>
  </si>
  <si>
    <t>The New Beginnings Cooperative Association, Inc.</t>
  </si>
  <si>
    <t>Acquisition, pre-development and construction</t>
  </si>
  <si>
    <t>Acquisition and rehabilitation</t>
  </si>
  <si>
    <t>Acquisition and construction</t>
  </si>
  <si>
    <t>Acquisition and development</t>
  </si>
  <si>
    <t>Rehabilitation and refinancing</t>
  </si>
  <si>
    <t>Pre-development and construction</t>
  </si>
  <si>
    <t>Acquisition and redevelopment</t>
  </si>
  <si>
    <t>3910 Georgia Avenue Associates Limited Partnership 1-A</t>
  </si>
  <si>
    <t>1060-1062 Bladensburg  Rd NE, 1058 Bladensburg Rd NE</t>
  </si>
  <si>
    <t>Sierra Cooperative Inc.</t>
  </si>
  <si>
    <t>Acquisition, development and rehabilitation</t>
  </si>
  <si>
    <t>Removal of Architectural and Material Barriers</t>
  </si>
  <si>
    <t>Cornerstone Community DC Inc.</t>
  </si>
  <si>
    <t xml:space="preserve">Tracy Suber </t>
  </si>
  <si>
    <t>Data from C.1.1</t>
  </si>
  <si>
    <t>To provide a user friendly list of HPTF projects along with the number of units,  along with Area Median Income (AMI)</t>
  </si>
  <si>
    <t>All units were accessed at the highest AMI possible (i.e. if listed as 60 AMI, counted in the the 51-80 AMI)</t>
  </si>
  <si>
    <t>Total number of HPTF affordable units created and preserved</t>
  </si>
  <si>
    <t>Total number of HPTF units with AMI of 30% or below</t>
  </si>
  <si>
    <t xml:space="preserve">Total number of HPTF units with AMI of 31% to 50% </t>
  </si>
  <si>
    <t xml:space="preserve">Total number of HPTF units with AMI of 51% to 80% </t>
  </si>
  <si>
    <t>Single or Multi family project</t>
  </si>
  <si>
    <t xml:space="preserve">Borrower Name </t>
  </si>
  <si>
    <t>Total Expenditures per SOAR</t>
  </si>
  <si>
    <t>Property type</t>
  </si>
  <si>
    <t>Agreement states units are for 80 AMI, but provides no number of units</t>
  </si>
  <si>
    <t>Project Name (NA if not listed in agreement)</t>
  </si>
  <si>
    <t>Units to house homeless, mentally ill persons</t>
  </si>
  <si>
    <t>Pay off bridge loans</t>
  </si>
  <si>
    <t>North Capitol at Plymouth Inc.</t>
  </si>
  <si>
    <t>Project is for elder housing</t>
  </si>
  <si>
    <t>So Others Might Eat (SOME), Inc.</t>
  </si>
  <si>
    <t>Lucille Steele</t>
  </si>
  <si>
    <t>Award Amount(s)</t>
  </si>
  <si>
    <t>Enterprise Housing Financial Services Inc.</t>
  </si>
  <si>
    <t>For senior housing</t>
  </si>
  <si>
    <t>Arthur Capper Carrollsburg HOPE VI</t>
  </si>
  <si>
    <t>Database of HPTF Loans and Grants with Expenditures from 2001-2016</t>
  </si>
  <si>
    <t>Notes, if applicable</t>
  </si>
  <si>
    <t>The database does not indicate whether any units were actually produced or maintained as affordable.</t>
  </si>
  <si>
    <t xml:space="preserve">The database is based on documentation provided by DHCD and OCFO, as well as ODCA analysis of HPTF expenditures in SOAR. </t>
  </si>
  <si>
    <t>Rental/ Owner</t>
  </si>
  <si>
    <t>Transitional housing for homeless persons</t>
  </si>
  <si>
    <t>Acquisition/ Rehabilitation</t>
  </si>
  <si>
    <t>Transitional housing for persons recovering from substance abuse</t>
  </si>
  <si>
    <t>20 years</t>
  </si>
  <si>
    <t>Ameridream Amber Overlook, LLC</t>
  </si>
  <si>
    <t>Amber Overlook/ Woodson Heights Condominiums</t>
  </si>
  <si>
    <t>The Duncan Cooperative, Inc.</t>
  </si>
  <si>
    <t>Lease-to-own</t>
  </si>
  <si>
    <t>Martin Luther King Jr Latino Cooperative, Inc.</t>
  </si>
  <si>
    <t>Refinance/ Rehabilitation</t>
  </si>
  <si>
    <t>Acquisition financing/ Rehabilitation</t>
  </si>
  <si>
    <t>Las Marias Cooperative, Inc.</t>
  </si>
  <si>
    <t>Predevelopment costs</t>
  </si>
  <si>
    <t>Golden Rule Apartments, Inc./ SeVerna LLC</t>
  </si>
  <si>
    <t>City First Enterprises</t>
  </si>
  <si>
    <t>Workforce Housing Land Trust</t>
  </si>
  <si>
    <t>To leverage $65M in private funds to develop 1,000 units of affordable work force housing within 3 years</t>
  </si>
  <si>
    <t xml:space="preserve">Jubilee Housing, Inc. </t>
  </si>
  <si>
    <t>Specifies a number of 3-bedroom units</t>
  </si>
  <si>
    <t>Community development activities</t>
  </si>
  <si>
    <t>Units to provide supportive housing for persons reentering the community after incarceration</t>
  </si>
  <si>
    <t>Development Rehab/ Predevelopment/ Acquisition</t>
  </si>
  <si>
    <t>Of the &lt;30% AMI units: 6 reserved for DBH consumers; 4 for DHS clients; and 5 for DOH clients under the Housing Opportunities for Persons with AIDS</t>
  </si>
  <si>
    <t>Units are for elderly low-income District residents</t>
  </si>
  <si>
    <t>Acquisition/ Refinance</t>
  </si>
  <si>
    <t>New Columbia Community Land Trust, Inc.</t>
  </si>
  <si>
    <t>2726-2734 Langston Pl SE, 2919-2925 Knox Pl SE</t>
  </si>
  <si>
    <t xml:space="preserve">Voices of Madison Cooperative Association, Inc. </t>
  </si>
  <si>
    <t>New 4211 Second Street, LLC</t>
  </si>
  <si>
    <t>Victory Hills</t>
  </si>
  <si>
    <t>Housing is for the benefit of mentally challenged persons</t>
  </si>
  <si>
    <t>Rehabilitation and financing</t>
  </si>
  <si>
    <t>Units for chronically homeless, mentally ill clients</t>
  </si>
  <si>
    <t>Units for the purpose of providing permanent supportive housing for homeless women with a history of mental illness</t>
  </si>
  <si>
    <t>181 Units reserved for seniors</t>
  </si>
  <si>
    <t>R Street Preservation Partners, L.P.</t>
  </si>
  <si>
    <t xml:space="preserve">1314 K Street Tenants Association, Inc./ 1314 K Street SE Cooperative, Inc. </t>
  </si>
  <si>
    <t>2300 Pennsylvania Avenue LLC</t>
  </si>
  <si>
    <t>Ailanthus Cooperative, Inc.</t>
  </si>
  <si>
    <t>Acquisition Rehabilitation</t>
  </si>
  <si>
    <t>1468 Harvard Street NW</t>
  </si>
  <si>
    <t>15 years for ownership units and 40 years for rental units</t>
  </si>
  <si>
    <t>Copeland Manor Cooperative, Inc.</t>
  </si>
  <si>
    <t>Peaceoholics, Inc.</t>
  </si>
  <si>
    <t>The Pleasant Park Cooperative, Inc.</t>
  </si>
  <si>
    <t>Sankofa Cooperative Association, Inc.</t>
  </si>
  <si>
    <t>Single Room Occupancy Project for formerly homeless single adults and others with special needs</t>
  </si>
  <si>
    <t>St. Martin's Apartments, LP</t>
  </si>
  <si>
    <t>T Street and Summit Place, NE (building numbers not provided)</t>
  </si>
  <si>
    <t>Lots 90-100, 102-121 (Square 5877)</t>
  </si>
  <si>
    <t>5020 Call Place NE, 5024 Call Pl SE, 5028 Call Pl SE, 5027 C Street SE, 2701 R Street SE, 2700-2702 Q St SE, 2701-2703 Q St SE, 2834 Q St SE</t>
  </si>
  <si>
    <t>Wheeler Terrace Development LP</t>
  </si>
  <si>
    <t xml:space="preserve">Woodley House, Inc. </t>
  </si>
  <si>
    <t>Units to provide housing for the mentally ill</t>
  </si>
  <si>
    <t xml:space="preserve">Zagami House LLC </t>
  </si>
  <si>
    <t>Includes one staff occupied unit</t>
  </si>
  <si>
    <t>4 units shall be handicapped accessible units</t>
  </si>
  <si>
    <t xml:space="preserve">1320 Mississippi Avenue, LLC </t>
  </si>
  <si>
    <t>Hacienda Cooperative, Inc.</t>
  </si>
  <si>
    <t>OpenDoor Housing Fund</t>
  </si>
  <si>
    <t>Hyacinth's Place, LLC</t>
  </si>
  <si>
    <t>Mayfair Mansions Condo LLC/ MM Property LLC</t>
  </si>
  <si>
    <t>Owner/ Rental</t>
  </si>
  <si>
    <t>Supportive Housing Opportunities LLC</t>
  </si>
  <si>
    <t>1 unit reserved for elderly</t>
  </si>
  <si>
    <t>Webster Gardens, LP</t>
  </si>
  <si>
    <t>1417 N Street Northwest DC Tenants Association/ 1417 N Street NW Cooperative Association</t>
  </si>
  <si>
    <t>Dix Street Gateway Redevelopment Partners, LLC</t>
  </si>
  <si>
    <t>323 62nd St NE</t>
  </si>
  <si>
    <t>E&amp;G DC CO-OP Owner, LLC</t>
  </si>
  <si>
    <t>1,7,6</t>
  </si>
  <si>
    <t>Parkside Senior L.P.</t>
  </si>
  <si>
    <t>Units are reserved for families headed by Seniors</t>
  </si>
  <si>
    <t>Pollin Memorial Community Development, LLC</t>
  </si>
  <si>
    <t>Construction and Permanent financing</t>
  </si>
  <si>
    <t>W Street SE 38-42-43, LLC</t>
  </si>
  <si>
    <t>Broadcast Residential Partners, LLC</t>
  </si>
  <si>
    <t>CVE II, LLC</t>
  </si>
  <si>
    <t>Habitat for Humanity of Washington, D.C., Inc.</t>
  </si>
  <si>
    <t>8,6</t>
  </si>
  <si>
    <t>Purchase and sale</t>
  </si>
  <si>
    <t>Vesta D.C. III, LLC</t>
  </si>
  <si>
    <t xml:space="preserve">The Gregory </t>
  </si>
  <si>
    <t>Takoma Spring Place L.P.</t>
  </si>
  <si>
    <t>Metro Village Apartments</t>
  </si>
  <si>
    <t>RiverEast At Anacostia, LLC</t>
  </si>
  <si>
    <t>Hampstead Brightwood Partners, L.P.</t>
  </si>
  <si>
    <t>Concord Apartments, Vizcaya Apartments, Valencia Apartments</t>
  </si>
  <si>
    <t>CI GD Parkside 7, LLC</t>
  </si>
  <si>
    <t>Grove Apartments</t>
  </si>
  <si>
    <t>Channel Square Housing, LLC</t>
  </si>
  <si>
    <t>10 of the 30% AMI units shall be permanent supportive housing units for persons who are homeless, formerly homeless or at risk of becoming homeless</t>
  </si>
  <si>
    <t>Units are single room occupancy "SRO" units</t>
  </si>
  <si>
    <t>30th Street Crescent, LLC</t>
  </si>
  <si>
    <t>Crescent Townhomes</t>
  </si>
  <si>
    <t>Rehabilitation repairs, Lead Hazard reduction</t>
  </si>
  <si>
    <t>Hope and a Home, Inc.</t>
  </si>
  <si>
    <t>1428 Chapin St NW, 3003 11th St NW, 1236 Columbia Rd NW, 3548 10th St NW,  3541-43 10th St NW</t>
  </si>
  <si>
    <t>4800 NHB, LP</t>
  </si>
  <si>
    <t>Georgia Avenue Redevelopment LP</t>
  </si>
  <si>
    <t>Repair Work, Rehab Activities</t>
  </si>
  <si>
    <t>Homeowner had multiple agreements in 2015.</t>
  </si>
  <si>
    <t>Repair Work, Removal of Architectural and Material Barriers, Relocation</t>
  </si>
  <si>
    <t xml:space="preserve">Award(s) Purpose </t>
  </si>
  <si>
    <t>Acquisition and Rehab</t>
  </si>
  <si>
    <t>To provide housing for homeless men who aer HIV positive. The 2 50% AMI units are reserved for residential staff.</t>
  </si>
  <si>
    <t>Homes for Hope, Inc.</t>
  </si>
  <si>
    <t>Units are single occupancy units reserved for households with a member who is HIV positive</t>
  </si>
  <si>
    <t>Kara House Cooperative, Inc.</t>
  </si>
  <si>
    <t>Rehab and predevelopment</t>
  </si>
  <si>
    <t>Kenyon House Family Cooperative, Inc.</t>
  </si>
  <si>
    <t>Kenyon House</t>
  </si>
  <si>
    <t>Award(s) Date</t>
  </si>
  <si>
    <t>Maya Angelou Cooperative, Inc.</t>
  </si>
  <si>
    <t>RAP, Inc. (Regional Addiction Prevention, Inc.)</t>
  </si>
  <si>
    <t>Project is a community based residentail facility</t>
  </si>
  <si>
    <t>Units are for permanent supportive housing</t>
  </si>
  <si>
    <t>Homeowner also had agreement in 2015.</t>
  </si>
  <si>
    <t>Homeowner had two agreements in 2015.</t>
  </si>
  <si>
    <t>Homeowner had two agreements in 2016.</t>
  </si>
  <si>
    <t>Homeowner also had an agreement in 2016.</t>
  </si>
  <si>
    <t>James Salt &amp; Jennifer Hojaiban</t>
  </si>
  <si>
    <t>Elena Velasquez &amp; Blanca Alvarez</t>
  </si>
  <si>
    <t>Barlee Cooperative Association, Inc.</t>
  </si>
  <si>
    <t>909 Longfellow Street NW</t>
  </si>
  <si>
    <t>909 Longfellow Street</t>
  </si>
  <si>
    <t>The Luzon Cooperative @ 6323, Inc.</t>
  </si>
  <si>
    <t>Luzon Apartments</t>
  </si>
  <si>
    <t>acquisition and Crital Repair</t>
  </si>
  <si>
    <t>The Langdon Apartments Affordable Company, LLC</t>
  </si>
  <si>
    <t>The 5 units reserved for 30% AMI are designated as permanent supportive housing and will serve DBH consumers.</t>
  </si>
  <si>
    <t>18 units are reserved as permanent supportive housing for DBH consumers.</t>
  </si>
  <si>
    <t>Hampstead Jefferson Partners L.P.</t>
  </si>
  <si>
    <t>1035 4th St NW, 307 K St NW</t>
  </si>
  <si>
    <t>Acquisition, development, and construction</t>
  </si>
  <si>
    <t>50 units reserved for "Grandfamilies" with household income of 30-40% AMI. 11 units reserved for permanent supportive housing for DBH consumers.</t>
  </si>
  <si>
    <t>Lead Hazard reduction, Relocation</t>
  </si>
  <si>
    <t>Project also received a lead based paint hazard grant in 2007.</t>
  </si>
  <si>
    <t>To provide housing for individuals with mental illness.</t>
  </si>
  <si>
    <t>Construction/ Rehabilitation, Redevelopment</t>
  </si>
  <si>
    <t>Project also had a 2008 loan for rehab and construction, which revised the number of units (was 74 in 2006 agreement).</t>
  </si>
  <si>
    <t>For use by low income post-foster care residents. The project also had a 2008 loan for acquisition.</t>
  </si>
  <si>
    <t>SAFI agreement amended and restated in 2010 and 2011.</t>
  </si>
  <si>
    <t>Project received a 2016 loan for rehab.</t>
  </si>
  <si>
    <t>Project received a 2010 loan for acquisition and rehab.</t>
  </si>
  <si>
    <t>4212 Foote St NE</t>
  </si>
  <si>
    <t>The Marshall Consulting Group, LLC</t>
  </si>
  <si>
    <t>Project received a 2009 loan for rehab and construction.</t>
  </si>
  <si>
    <t>Acquisition, construction and rehabilitation</t>
  </si>
  <si>
    <t>Project received a 2009 loan for rehabilitation and construction.</t>
  </si>
  <si>
    <t>Project received a 2015 loan.</t>
  </si>
  <si>
    <t xml:space="preserve">Project received a 2014 loan for construction. For the first 2 years, the units are for 50% AMI, after that point, vacant unit rents can be increased to 60% AMI. </t>
  </si>
  <si>
    <t>Homeowner received a roofing grant in 2015.</t>
  </si>
  <si>
    <t>Homeowner received 2 grants in 2013.</t>
  </si>
  <si>
    <t>Homeowner received 2 grants in 2014.</t>
  </si>
  <si>
    <t>A Street Manor Cooperative, Inc.</t>
  </si>
  <si>
    <t>1 unit to be ADA compliant.</t>
  </si>
  <si>
    <t xml:space="preserve">Project received 1 loan and 1 grant in 2013. </t>
  </si>
  <si>
    <t>Gainesville Court</t>
  </si>
  <si>
    <t xml:space="preserve">Lots 62-80 Gainesville St SE (Square 5830) </t>
  </si>
  <si>
    <t>2007 agreement stated 113 reserved affordable units (56 units for &lt;30% AMI &amp; 57 units for &lt;80% AMI), but 2010 modification reduced units to 60 and did not specify AMI.</t>
  </si>
  <si>
    <t>Partner Arms 1</t>
  </si>
  <si>
    <t>New Fairmont L.P.</t>
  </si>
  <si>
    <t>Fairmont I &amp; II</t>
  </si>
  <si>
    <t xml:space="preserve">Mayfair Mansions </t>
  </si>
  <si>
    <t>Refinance/Acquisition</t>
  </si>
  <si>
    <t>Lot 40/Lot 803, Square 5057, Kenilworth Terrace NE and Jay St NE</t>
  </si>
  <si>
    <t>Transitional Housing Corporation (THC)</t>
  </si>
  <si>
    <t>Units reserved for DBH consumers</t>
  </si>
  <si>
    <t>Construction, Rehab</t>
  </si>
  <si>
    <t>Delta Commons</t>
  </si>
  <si>
    <t>5010 Southern Ave SE, 5066 Benning Rd SE, 5078 Benning Rd SE</t>
  </si>
  <si>
    <t>25 years</t>
  </si>
  <si>
    <t>Incomplete information on breakdown of units by AMI</t>
  </si>
  <si>
    <t xml:space="preserve">Project received a 2009 loan for acquisition and development. </t>
  </si>
  <si>
    <t>5, 6, 7, 8</t>
  </si>
  <si>
    <t>1300 Congress St SE, 1271-1275 Meigs Pl NE, 1424 L Street SE, 1322 45th Place NE, 400 Oklahoma Ave NE, 523-525 Mellon St SE</t>
  </si>
  <si>
    <t>Brownstein Commons, LP/Archer Park LP</t>
  </si>
  <si>
    <t xml:space="preserve">Project also had a 2016 construction loan. Of the 14 units, 10 units are reserved for DBH consumers. The 2016 agreement reduced the units from the 2008 agreement, which stipulated 214 affordable units for 60% AMI or less.  </t>
  </si>
  <si>
    <t>Carver 2000 Tenants Association, Inc./ Carver Senior Apartments Limited Partnership/</t>
  </si>
  <si>
    <t>DHCD/OCFO provided documentation to show that the contract price was increased to $17,785</t>
  </si>
  <si>
    <t>Roof Repair Work; Handicapped Accessibility Improvement Program</t>
  </si>
  <si>
    <t>OCFO/DHCD provided documentation to show approval of change order to $14,658</t>
  </si>
  <si>
    <t>While detailed unit AMI information was not provided for many of the projects, it is still helpful to compare the unit AMIs recorded in the loan/grant agreements with the legal requirements that 40 % of HPTF units are dedicated to 0-30% AMI, 40% are dedicated to 31-50% AMI and 20% are dedicated to 51-80% AMI.</t>
  </si>
  <si>
    <t>ODCA calculation of required unit AMI breakdown for each AMI category based on the units stipulated in the HPTF agreements.</t>
  </si>
  <si>
    <t>Veronica Addison &amp; Marian Davis</t>
  </si>
  <si>
    <t>Yohanes Meshesha &amp; Mahlet Gizaw</t>
  </si>
  <si>
    <t>4621 North Capitol St NE</t>
  </si>
  <si>
    <t>5341 East Capitol St SE</t>
  </si>
  <si>
    <t>Edgewood IV</t>
  </si>
  <si>
    <t>611 Edgewood St NE</t>
  </si>
  <si>
    <t>Given the large overrage, it is likely we are missing an agreement or modification.</t>
  </si>
  <si>
    <t>Units to be developed as single room occupancy rental housing for homeless, mentally ill women. Given the large overrage, it is likely we are missing an agreement or modification.</t>
  </si>
  <si>
    <t>The database compiles all loan and grant agreements that refer to HPTF funds that also had expenditures in SOAR. The award date reflects the earliest agreement and we note when additional agreements were made.</t>
  </si>
  <si>
    <t>Agreement does not include # of units, but stipulates a minimum of 20% of total units be held as reserved.</t>
  </si>
  <si>
    <t>Predevelopment/preconstruction loan (2005); construction loan (2006); predevelopment/preconstruction/demolition/relocation (2012). 104 units reserved for senior living with income no more than 60% AMI. Given the overrage on expenditures, it is clear that we are missing loan and grant agreements. However, OCFO/DHCD provided a CDBG agreement for the project totaling $2.444M.</t>
  </si>
  <si>
    <t>Reconstruction loan (2006)</t>
  </si>
  <si>
    <t>2 loans in 2004</t>
  </si>
  <si>
    <t>Project also had a 2015 loan. Originally was 117 units, changed to 84 in 2015. Also in 2015, reserved 42 units for permanent supportive housing for DBH consumers.</t>
  </si>
  <si>
    <t>Rehab loan (2013). 2006 agreement stated 50 year affordability period.</t>
  </si>
  <si>
    <t>Financing loan (2010). Given the large overrage, it is likely we are missing an agreement or modification.</t>
  </si>
  <si>
    <t>Rehab loan (2015)</t>
  </si>
  <si>
    <t>Transitional Housing Corporation, Inc. (THC)</t>
  </si>
  <si>
    <t>To provide housing for homeless men who are HIV positive. The two 50% AMI units are reserved for residential staff.</t>
  </si>
  <si>
    <t>Project is a community based residential facility</t>
  </si>
  <si>
    <t>Totals</t>
  </si>
  <si>
    <t>1955 Capitol Ave NE, 1830 Providence St NE, 1825 Corcoran St NE</t>
  </si>
  <si>
    <t>Alabama Ave and Stanton Rd SE</t>
  </si>
  <si>
    <t>-</t>
  </si>
  <si>
    <t>multiple, see Notes</t>
  </si>
  <si>
    <t xml:space="preserve">Also a 2016 construction loan. Of the 14 units, 10 units are reserved for DBH consumers. The 2016 agreement reduced the units from the 2008 agreement, which stipulated 214 affordable units for 60% AMI or less.  </t>
  </si>
  <si>
    <t># Affordable Units</t>
  </si>
  <si>
    <t>Project Name</t>
  </si>
  <si>
    <t>Notes</t>
  </si>
  <si>
    <t>Not included are the non-HPTF units and projects that received HPTF funds.</t>
  </si>
  <si>
    <t>Loans in 2005, 2006, 2012. 104 units reserved for seniors living with income &lt;60% AMI. Given the overrage on expenditures, it is clear that we are missing loan and grant agreements. However, OCFO/DHCD provided a CDBG agreement for the project totaling $2.44M.</t>
  </si>
  <si>
    <t>3500 - 3649 6th St SE</t>
  </si>
  <si>
    <t>4660 Martin Luther King Jr Avenue, 26 - 116 Galveston St SW</t>
  </si>
  <si>
    <t>851 - 853 Yuma St SE</t>
  </si>
  <si>
    <t>2800 - 2806 N St, 1225 29th St SE</t>
  </si>
  <si>
    <t>114 - 124 Wayne Pl SE</t>
  </si>
  <si>
    <t>3927 - 3939 South Capitol St SW, 17 - 19, 21 Atlantic St SW</t>
  </si>
  <si>
    <t>2720 Ontario Rd NW, 2448 18th St NW</t>
  </si>
  <si>
    <t>2726 - 2734 Langston Pl SE, 2919 - 2925 Knox Pl SE</t>
  </si>
  <si>
    <t>2309, 2311 - 2313, 2317 - 2323, 2325 - 2327 Pennsylvania Ave SE</t>
  </si>
  <si>
    <t>1300 Congress St SE, 1271 - 1275 Meigs Pl NE, 1424 L Street SE, 1322 45th Place NE, 400 Oklahoma Ave NE, 523 - 525 Mellon St SE</t>
  </si>
  <si>
    <t>Lots 90 - 100, 102 - 121 (Square 5877)</t>
  </si>
  <si>
    <t xml:space="preserve">Lots 62 - 80 Gainesville St SE (Square 5830) </t>
  </si>
  <si>
    <t>5020 Call Place NE, 5024 Call Pl SE, 5028 Call Pl SE, 5027 C Street SE, 2701 R Street SE, 2700 - 2702 Q St SE, 2701 - 2703 Q St SE, 2834 Q St SE</t>
  </si>
  <si>
    <t xml:space="preserve">2711 - 2713, 2731 Connecticut Ave NW, 7426 13th St NW </t>
  </si>
  <si>
    <t>1700 - 1720 W St SE</t>
  </si>
  <si>
    <t>100 - 110 58th St SE</t>
  </si>
  <si>
    <t>1350 - 1354 Jasper Pl SE, 1814 - 1816 29th St SE, 1708 - 1710 T St SE</t>
  </si>
  <si>
    <t>1060 - 1062 Bladensburg  Rd NE, 1058 Bladensburg Rd NE</t>
  </si>
  <si>
    <t>1667 Good Hope Rd SE, 730 - 736 Chesapeake St SE, 2810 - 2872 Texas Ave SE, 350 50th St SE, 3828 - 3830 South Capitol St SE</t>
  </si>
  <si>
    <t>1751 - 1759 W St SE</t>
  </si>
  <si>
    <t>822 - 852 Barnaby St SE</t>
  </si>
  <si>
    <t>1260 - 1272 Talbert St SE</t>
  </si>
  <si>
    <t>5807 - 5825 14th St NW</t>
  </si>
  <si>
    <t>2313 - 2321 4th St NE</t>
  </si>
  <si>
    <t>2226 - 2252 Martin Luther King Jr Ave SE</t>
  </si>
  <si>
    <t>7611 - 7701 Georgia Ave NW</t>
  </si>
  <si>
    <t>4301 - 4329 3rd St SE</t>
  </si>
  <si>
    <t>4414 - 4430 Benning Rd NE</t>
  </si>
  <si>
    <t>4045 Martin Luther King Jr Ave SW</t>
  </si>
  <si>
    <t>339 17th Pl NE</t>
  </si>
  <si>
    <t>2613 - 2615 Bladensburg Rd NE</t>
  </si>
  <si>
    <t>4000 - 3962 Benning Rd NE</t>
  </si>
  <si>
    <t>1370 - 1372 Ft Stevens Dr NW, 734 Longfellow St NW</t>
  </si>
  <si>
    <t>6100 - 6210 Georgia Ave NW</t>
  </si>
  <si>
    <t xml:space="preserve">The database provides detail on all projects that received HPTF funds with loan and/or grant agreements that referenced HPTF funds. </t>
  </si>
  <si>
    <t xml:space="preserve">Blanks represent information that was not detailed in the agreements provided. </t>
  </si>
  <si>
    <t>The award date reflects the earliest agreement and additional agreements are described in the notes.</t>
  </si>
  <si>
    <t>Amber Overlook/ Woodson Heights Condos.</t>
  </si>
  <si>
    <t>8, 6</t>
  </si>
  <si>
    <t>1,7, 6</t>
  </si>
  <si>
    <t>ODCA Database of Housing Production Trust Fund Multi-Family and Single-Family Projects, FYs 2001-2016</t>
  </si>
  <si>
    <t>Agreement states units are for 80% AMI, but provides no number of units</t>
  </si>
  <si>
    <t>Multifamily</t>
  </si>
  <si>
    <t>Single or Multifamily Project</t>
  </si>
  <si>
    <t>Acquisition and Crital Repair</t>
  </si>
  <si>
    <t xml:space="preserve">D.C. Code stipulates that 40 percent of HPTF funds disbursed annually are to assist households with income up to 30 percent AMI (extremely low income), 40 percent are to assist households with income between 31-50 percent AMI (very low income), and 20 percent are to assist households with income between 51-80 percent AMI (low income).  While detailed unit AMI information was not provided for many of the projects, it is still helpful to compare how much was spent to create units for each income level (as outlined in the loan/grant agreements) with how much should have been spent per the legal requirements. </t>
  </si>
  <si>
    <t>Our data does not reflect whether projects participate in other local and federal housing programs that may impact the number and type of reserved units (i.e. the Local Rent Supplement Program).</t>
  </si>
  <si>
    <t>ODCA's calculation of the percentage disbursed for each AMI category based on the total units stipulated in the HPTF agreements for FY 2001-2016:</t>
  </si>
  <si>
    <t>The Office of the District of Columbia Auditor (ODCA) created this database based on documentation provided by the Department of Housing and Community Development (DHCD) and the Office of the Chief Financial Officer (OCFO), as well as ODCA analysis of HPTF expenditures.</t>
  </si>
  <si>
    <t>Click here for the public database of projects that the HPTF has funded from FY 2001 through FY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</si>
</sst>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quot;$&quot;#,##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sz val="10"/>
      <color theme="1"/>
      <name val="Tahoma"/>
      <family val="2"/>
    </font>
    <font>
      <b/>
      <sz val="11"/>
      <color theme="1"/>
      <name val="Calibri"/>
      <family val="2"/>
      <scheme val="minor"/>
    </font>
    <font>
      <b/>
      <sz val="14"/>
      <color theme="1"/>
      <name val="Calibri"/>
      <family val="2"/>
      <scheme val="minor"/>
    </font>
    <font>
      <u/>
      <sz val="11"/>
      <color theme="1"/>
      <name val="Calibri"/>
      <family val="2"/>
      <scheme val="minor"/>
    </font>
    <font>
      <sz val="10"/>
      <color theme="1"/>
      <name val="Calibri"/>
      <family val="2"/>
      <scheme val="minor"/>
    </font>
    <font>
      <sz val="10"/>
      <name val="Calibri"/>
      <family val="2"/>
      <scheme val="minor"/>
    </font>
    <font>
      <b/>
      <sz val="12"/>
      <color theme="1"/>
      <name val="Calibri"/>
      <family val="2"/>
      <scheme val="minor"/>
    </font>
    <font>
      <sz val="11"/>
      <color rgb="FF000000"/>
      <name val="Calibri"/>
      <family val="2"/>
      <scheme val="minor"/>
    </font>
    <font>
      <sz val="9"/>
      <color indexed="81"/>
      <name val="Tahoma"/>
      <charset val="1"/>
    </font>
    <font>
      <b/>
      <sz val="9"/>
      <color indexed="81"/>
      <name val="Tahoma"/>
      <charset val="1"/>
    </font>
    <font>
      <u/>
      <sz val="11"/>
      <color theme="10"/>
      <name val="Calibri"/>
      <family val="2"/>
      <scheme val="minor"/>
    </font>
  </fonts>
  <fills count="7">
    <fill>
      <patternFill patternType="none"/>
    </fill>
    <fill>
      <patternFill patternType="gray125"/>
    </fill>
    <fill>
      <patternFill patternType="solid">
        <fgColor rgb="FFA5A5A5"/>
      </patternFill>
    </fill>
    <fill>
      <patternFill patternType="solid">
        <fgColor rgb="FFFFFF00"/>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s>
  <borders count="2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4" fontId="1" fillId="0" borderId="0" applyFont="0" applyFill="0" applyBorder="0" applyAlignment="0" applyProtection="0"/>
    <xf numFmtId="0" fontId="2" fillId="2" borderId="1" applyNumberFormat="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91">
    <xf numFmtId="0" fontId="0" fillId="0" borderId="0" xfId="0"/>
    <xf numFmtId="14" fontId="0" fillId="0" borderId="2" xfId="0" applyNumberFormat="1" applyBorder="1" applyAlignment="1">
      <alignment horizontal="left" vertical="top"/>
    </xf>
    <xf numFmtId="0" fontId="0" fillId="0" borderId="2" xfId="0" applyNumberFormat="1" applyBorder="1" applyAlignment="1">
      <alignment horizontal="left" vertical="top"/>
    </xf>
    <xf numFmtId="0" fontId="0" fillId="4" borderId="2" xfId="0" applyFont="1" applyFill="1" applyBorder="1" applyAlignment="1">
      <alignment horizontal="left" vertical="top" wrapText="1"/>
    </xf>
    <xf numFmtId="0" fontId="0" fillId="0" borderId="2" xfId="0" applyNumberFormat="1" applyFill="1" applyBorder="1" applyAlignment="1">
      <alignment horizontal="left" vertical="top"/>
    </xf>
    <xf numFmtId="0" fontId="2" fillId="2" borderId="2" xfId="2" applyFont="1" applyBorder="1" applyAlignment="1">
      <alignment horizontal="left" vertical="top" wrapText="1"/>
    </xf>
    <xf numFmtId="14" fontId="1" fillId="0" borderId="2" xfId="0" applyNumberFormat="1" applyFont="1" applyFill="1" applyBorder="1" applyAlignment="1">
      <alignment horizontal="left" vertical="top" wrapText="1"/>
    </xf>
    <xf numFmtId="14" fontId="3" fillId="0" borderId="2" xfId="0" applyNumberFormat="1" applyFont="1" applyBorder="1" applyAlignment="1">
      <alignment horizontal="left" vertical="top"/>
    </xf>
    <xf numFmtId="14" fontId="3" fillId="0" borderId="2" xfId="0" applyNumberFormat="1" applyFont="1" applyFill="1" applyBorder="1" applyAlignment="1">
      <alignment horizontal="left" vertical="top"/>
    </xf>
    <xf numFmtId="0" fontId="1" fillId="0" borderId="3" xfId="0" applyFont="1" applyFill="1" applyBorder="1" applyAlignment="1">
      <alignment horizontal="left" vertical="top" wrapText="1"/>
    </xf>
    <xf numFmtId="0" fontId="3" fillId="0" borderId="2" xfId="0" applyFont="1" applyBorder="1" applyAlignment="1">
      <alignment horizontal="left" vertical="top" wrapText="1"/>
    </xf>
    <xf numFmtId="0" fontId="5" fillId="0" borderId="7" xfId="0" applyFont="1" applyBorder="1" applyAlignment="1">
      <alignment horizontal="left" vertical="top"/>
    </xf>
    <xf numFmtId="0" fontId="5" fillId="0" borderId="10" xfId="0" applyFont="1" applyBorder="1" applyAlignment="1">
      <alignment horizontal="left" vertical="top"/>
    </xf>
    <xf numFmtId="164" fontId="5" fillId="0" borderId="13" xfId="6" applyNumberFormat="1" applyFont="1" applyBorder="1" applyAlignment="1">
      <alignment horizontal="left" vertical="top"/>
    </xf>
    <xf numFmtId="164" fontId="5" fillId="0" borderId="15" xfId="6" applyNumberFormat="1" applyFont="1" applyBorder="1" applyAlignment="1">
      <alignment horizontal="left" vertical="top"/>
    </xf>
    <xf numFmtId="0" fontId="1" fillId="0" borderId="2" xfId="0" applyFont="1" applyFill="1" applyBorder="1" applyAlignment="1">
      <alignment horizontal="left" vertical="top" wrapText="1"/>
    </xf>
    <xf numFmtId="164" fontId="6" fillId="0" borderId="0" xfId="6" applyNumberFormat="1" applyFont="1" applyBorder="1" applyAlignment="1">
      <alignment horizontal="left" vertical="top"/>
    </xf>
    <xf numFmtId="0" fontId="0" fillId="0" borderId="0" xfId="0" applyFont="1"/>
    <xf numFmtId="0" fontId="7" fillId="0" borderId="0" xfId="0" applyFont="1"/>
    <xf numFmtId="14" fontId="0" fillId="0" borderId="0" xfId="0" applyNumberFormat="1" applyAlignment="1">
      <alignment horizontal="left" vertical="top"/>
    </xf>
    <xf numFmtId="0" fontId="0" fillId="0" borderId="0" xfId="0" applyAlignment="1">
      <alignment horizontal="center" vertical="top"/>
    </xf>
    <xf numFmtId="0" fontId="0" fillId="0" borderId="2" xfId="0" applyFill="1" applyBorder="1" applyAlignment="1">
      <alignment horizontal="center" vertical="top"/>
    </xf>
    <xf numFmtId="0" fontId="2" fillId="2" borderId="2" xfId="2" applyFont="1" applyBorder="1" applyAlignment="1">
      <alignment horizontal="center" vertical="top" wrapText="1"/>
    </xf>
    <xf numFmtId="0" fontId="0" fillId="0" borderId="2" xfId="0" applyFont="1" applyFill="1" applyBorder="1" applyAlignment="1">
      <alignment horizontal="center" vertical="top"/>
    </xf>
    <xf numFmtId="0" fontId="0" fillId="0" borderId="2" xfId="0" applyBorder="1" applyAlignment="1">
      <alignment horizontal="center" vertical="top"/>
    </xf>
    <xf numFmtId="0" fontId="0" fillId="0" borderId="2" xfId="0" applyNumberFormat="1" applyFont="1" applyFill="1" applyBorder="1" applyAlignment="1">
      <alignment horizontal="center" vertical="top"/>
    </xf>
    <xf numFmtId="0" fontId="3" fillId="0" borderId="2" xfId="0" applyFont="1" applyFill="1" applyBorder="1" applyAlignment="1">
      <alignment horizontal="center" vertical="top"/>
    </xf>
    <xf numFmtId="0" fontId="0" fillId="0" borderId="2" xfId="0" applyBorder="1" applyAlignment="1">
      <alignment horizontal="center" vertical="top" wrapText="1"/>
    </xf>
    <xf numFmtId="0" fontId="0" fillId="4" borderId="2" xfId="0"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2" xfId="1" applyNumberFormat="1" applyFont="1" applyFill="1" applyBorder="1" applyAlignment="1">
      <alignment horizontal="center" vertical="top" wrapText="1"/>
    </xf>
    <xf numFmtId="0" fontId="0" fillId="0" borderId="3" xfId="0" applyNumberFormat="1" applyFont="1" applyFill="1" applyBorder="1" applyAlignment="1">
      <alignment horizontal="center" vertical="top" wrapText="1"/>
    </xf>
    <xf numFmtId="0" fontId="0" fillId="0" borderId="2"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2" xfId="0"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3" xfId="0" applyNumberFormat="1" applyFont="1" applyBorder="1" applyAlignment="1">
      <alignment horizontal="center" vertical="top" wrapText="1"/>
    </xf>
    <xf numFmtId="0" fontId="0" fillId="0" borderId="3" xfId="0" applyBorder="1" applyAlignment="1">
      <alignment horizontal="left" vertical="top" wrapText="1"/>
    </xf>
    <xf numFmtId="0" fontId="3" fillId="0" borderId="2" xfId="0" applyFont="1" applyFill="1" applyBorder="1" applyAlignment="1">
      <alignment horizontal="center" vertical="top" wrapText="1"/>
    </xf>
    <xf numFmtId="14" fontId="0" fillId="0" borderId="3" xfId="0" applyNumberFormat="1" applyFill="1" applyBorder="1" applyAlignment="1">
      <alignment horizontal="left" vertical="top"/>
    </xf>
    <xf numFmtId="0" fontId="0" fillId="0" borderId="6" xfId="0" applyFill="1" applyBorder="1" applyAlignment="1">
      <alignment horizontal="center" vertical="top" wrapText="1"/>
    </xf>
    <xf numFmtId="0" fontId="0" fillId="0" borderId="3" xfId="0" applyFill="1" applyBorder="1" applyAlignment="1">
      <alignment horizontal="center" vertical="top" wrapText="1"/>
    </xf>
    <xf numFmtId="164" fontId="0" fillId="0" borderId="2" xfId="6" applyNumberFormat="1" applyFont="1" applyBorder="1" applyAlignment="1">
      <alignment horizontal="center" vertical="top" wrapText="1"/>
    </xf>
    <xf numFmtId="164" fontId="0" fillId="0" borderId="0" xfId="6" applyNumberFormat="1" applyFont="1" applyAlignment="1">
      <alignment horizontal="center" vertical="top" wrapText="1"/>
    </xf>
    <xf numFmtId="0" fontId="3" fillId="0" borderId="2" xfId="2" applyFont="1" applyFill="1" applyBorder="1" applyAlignment="1">
      <alignment horizontal="left" vertical="top" wrapText="1"/>
    </xf>
    <xf numFmtId="14" fontId="3" fillId="0" borderId="2" xfId="2" applyNumberFormat="1" applyFont="1" applyFill="1" applyBorder="1" applyAlignment="1">
      <alignment horizontal="left" vertical="top" wrapText="1"/>
    </xf>
    <xf numFmtId="0" fontId="3" fillId="0" borderId="2" xfId="2" applyFont="1" applyFill="1" applyBorder="1" applyAlignment="1">
      <alignment horizontal="center" vertical="top" wrapText="1"/>
    </xf>
    <xf numFmtId="0" fontId="0" fillId="0" borderId="0" xfId="0" applyBorder="1" applyAlignment="1">
      <alignment horizontal="left" vertical="top"/>
    </xf>
    <xf numFmtId="0" fontId="1" fillId="0" borderId="2" xfId="0" applyFont="1" applyFill="1" applyBorder="1" applyAlignment="1">
      <alignment horizontal="center" vertical="top" wrapText="1"/>
    </xf>
    <xf numFmtId="0" fontId="0" fillId="0" borderId="2" xfId="0" applyNumberFormat="1" applyFont="1" applyFill="1" applyBorder="1" applyAlignment="1">
      <alignment horizontal="center" vertical="top" wrapText="1"/>
    </xf>
    <xf numFmtId="0" fontId="0" fillId="0" borderId="3" xfId="0" applyFill="1" applyBorder="1" applyAlignment="1">
      <alignment vertical="top" wrapText="1"/>
    </xf>
    <xf numFmtId="0" fontId="0" fillId="0" borderId="0" xfId="0"/>
    <xf numFmtId="0" fontId="0" fillId="0" borderId="2" xfId="0" applyFont="1" applyFill="1" applyBorder="1" applyAlignment="1">
      <alignment horizontal="left" vertical="top" wrapText="1"/>
    </xf>
    <xf numFmtId="14" fontId="0" fillId="0" borderId="2"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14" fontId="3" fillId="0" borderId="2"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14" fontId="0" fillId="0" borderId="3" xfId="0" applyNumberFormat="1" applyFont="1" applyFill="1" applyBorder="1" applyAlignment="1">
      <alignment horizontal="left" vertical="top" wrapText="1"/>
    </xf>
    <xf numFmtId="14" fontId="0" fillId="0" borderId="2" xfId="0" applyNumberFormat="1" applyFill="1" applyBorder="1" applyAlignment="1">
      <alignment horizontal="left" vertical="top"/>
    </xf>
    <xf numFmtId="14" fontId="3" fillId="0" borderId="18"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2" xfId="0" applyFont="1" applyFill="1" applyBorder="1" applyAlignment="1">
      <alignment horizontal="center" vertical="top" wrapText="1"/>
    </xf>
    <xf numFmtId="14" fontId="0" fillId="0" borderId="2" xfId="1"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2" xfId="0" applyFill="1" applyBorder="1" applyAlignment="1">
      <alignment horizontal="left" vertical="top"/>
    </xf>
    <xf numFmtId="0" fontId="0" fillId="0" borderId="0" xfId="0" applyAlignment="1">
      <alignment horizontal="left" vertical="top"/>
    </xf>
    <xf numFmtId="0" fontId="0" fillId="0" borderId="0" xfId="0" applyAlignment="1">
      <alignment horizontal="center" vertical="top" wrapText="1"/>
    </xf>
    <xf numFmtId="0" fontId="0" fillId="0" borderId="0" xfId="0" applyAlignment="1">
      <alignment wrapText="1"/>
    </xf>
    <xf numFmtId="0" fontId="0" fillId="0" borderId="3" xfId="0" applyFont="1" applyFill="1" applyBorder="1" applyAlignment="1">
      <alignment horizontal="left" vertical="top" wrapText="1"/>
    </xf>
    <xf numFmtId="0" fontId="0" fillId="0" borderId="2" xfId="1" applyNumberFormat="1" applyFont="1" applyFill="1" applyBorder="1" applyAlignment="1">
      <alignment horizontal="left" vertical="top"/>
    </xf>
    <xf numFmtId="0" fontId="0" fillId="0" borderId="2" xfId="1" applyNumberFormat="1" applyFont="1" applyFill="1" applyBorder="1" applyAlignment="1">
      <alignment horizontal="left" vertical="top" wrapText="1"/>
    </xf>
    <xf numFmtId="0" fontId="0" fillId="0" borderId="3" xfId="0" applyFill="1" applyBorder="1" applyAlignment="1">
      <alignment horizontal="left" vertical="top" wrapText="1"/>
    </xf>
    <xf numFmtId="0" fontId="0" fillId="0" borderId="2" xfId="0" applyFill="1" applyBorder="1" applyAlignment="1">
      <alignment horizontal="left" vertical="top" wrapText="1"/>
    </xf>
    <xf numFmtId="0" fontId="0" fillId="0" borderId="2" xfId="0" applyFill="1" applyBorder="1" applyAlignment="1">
      <alignment wrapText="1"/>
    </xf>
    <xf numFmtId="14" fontId="0" fillId="0" borderId="0" xfId="0" applyNumberFormat="1" applyFill="1" applyAlignment="1">
      <alignment horizontal="left" vertical="top"/>
    </xf>
    <xf numFmtId="0" fontId="0" fillId="0" borderId="0" xfId="0" applyAlignment="1">
      <alignment horizontal="left" vertical="top" wrapText="1"/>
    </xf>
    <xf numFmtId="0" fontId="0" fillId="0" borderId="3" xfId="0" applyFont="1" applyFill="1" applyBorder="1" applyAlignment="1">
      <alignment horizontal="center" vertical="top" wrapText="1"/>
    </xf>
    <xf numFmtId="0" fontId="3" fillId="0" borderId="3"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3" xfId="0" applyFill="1" applyBorder="1" applyAlignment="1">
      <alignment horizontal="center" vertical="top"/>
    </xf>
    <xf numFmtId="0" fontId="0" fillId="0" borderId="2" xfId="0" applyBorder="1" applyAlignment="1">
      <alignment horizontal="left" vertical="top" wrapText="1"/>
    </xf>
    <xf numFmtId="165" fontId="0" fillId="0" borderId="0" xfId="0" applyNumberFormat="1" applyBorder="1" applyAlignment="1">
      <alignment horizontal="right" vertical="top"/>
    </xf>
    <xf numFmtId="165" fontId="2" fillId="2" borderId="2" xfId="1" applyNumberFormat="1" applyFont="1" applyFill="1" applyBorder="1" applyAlignment="1">
      <alignment horizontal="right" vertical="top" wrapText="1"/>
    </xf>
    <xf numFmtId="165" fontId="3" fillId="0" borderId="2" xfId="1" applyNumberFormat="1" applyFont="1" applyFill="1" applyBorder="1" applyAlignment="1">
      <alignment horizontal="right" vertical="top" wrapText="1"/>
    </xf>
    <xf numFmtId="165" fontId="0" fillId="0" borderId="2" xfId="1" applyNumberFormat="1" applyFont="1" applyFill="1" applyBorder="1" applyAlignment="1">
      <alignment horizontal="right" vertical="top" wrapText="1"/>
    </xf>
    <xf numFmtId="165" fontId="0" fillId="0" borderId="2" xfId="0" applyNumberFormat="1" applyBorder="1" applyAlignment="1">
      <alignment horizontal="right" vertical="top"/>
    </xf>
    <xf numFmtId="165" fontId="0" fillId="0" borderId="3" xfId="1" applyNumberFormat="1" applyFont="1" applyFill="1" applyBorder="1" applyAlignment="1">
      <alignment horizontal="right" vertical="top" wrapText="1"/>
    </xf>
    <xf numFmtId="165" fontId="0" fillId="0" borderId="5" xfId="1" applyNumberFormat="1" applyFont="1" applyFill="1" applyBorder="1" applyAlignment="1">
      <alignment horizontal="right" vertical="top" wrapText="1"/>
    </xf>
    <xf numFmtId="165" fontId="0" fillId="0" borderId="3" xfId="1" applyNumberFormat="1" applyFont="1" applyBorder="1" applyAlignment="1">
      <alignment horizontal="right" vertical="top"/>
    </xf>
    <xf numFmtId="165" fontId="0" fillId="0" borderId="3" xfId="0" applyNumberFormat="1" applyFont="1" applyFill="1" applyBorder="1" applyAlignment="1">
      <alignment horizontal="right" vertical="top"/>
    </xf>
    <xf numFmtId="165" fontId="0" fillId="0" borderId="5" xfId="0" applyNumberFormat="1" applyFont="1" applyFill="1" applyBorder="1" applyAlignment="1">
      <alignment horizontal="right" vertical="top"/>
    </xf>
    <xf numFmtId="165" fontId="3" fillId="0" borderId="5" xfId="1" applyNumberFormat="1" applyFont="1" applyFill="1" applyBorder="1" applyAlignment="1">
      <alignment horizontal="right" vertical="top" wrapText="1"/>
    </xf>
    <xf numFmtId="165" fontId="0" fillId="0" borderId="2" xfId="0" applyNumberFormat="1" applyFont="1" applyFill="1" applyBorder="1" applyAlignment="1">
      <alignment horizontal="right" vertical="top"/>
    </xf>
    <xf numFmtId="165" fontId="0" fillId="0" borderId="0" xfId="1" applyNumberFormat="1" applyFont="1" applyAlignment="1">
      <alignment horizontal="right" vertical="top"/>
    </xf>
    <xf numFmtId="165" fontId="0" fillId="0" borderId="0" xfId="0" applyNumberFormat="1" applyAlignment="1">
      <alignment horizontal="right"/>
    </xf>
    <xf numFmtId="165" fontId="0" fillId="0" borderId="0" xfId="0" applyNumberFormat="1" applyAlignment="1">
      <alignment horizontal="right" vertical="top"/>
    </xf>
    <xf numFmtId="165" fontId="2" fillId="2" borderId="2" xfId="2" applyNumberFormat="1" applyFont="1" applyBorder="1" applyAlignment="1">
      <alignment horizontal="right" vertical="top" wrapText="1"/>
    </xf>
    <xf numFmtId="165" fontId="3" fillId="0" borderId="2" xfId="2" applyNumberFormat="1" applyFont="1" applyFill="1" applyBorder="1" applyAlignment="1">
      <alignment horizontal="right" vertical="top" wrapText="1"/>
    </xf>
    <xf numFmtId="165" fontId="0" fillId="0" borderId="2" xfId="1" applyNumberFormat="1" applyFont="1" applyBorder="1" applyAlignment="1">
      <alignment horizontal="right" vertical="top"/>
    </xf>
    <xf numFmtId="165" fontId="0" fillId="0" borderId="2" xfId="1" applyNumberFormat="1" applyFont="1" applyFill="1" applyBorder="1" applyAlignment="1">
      <alignment horizontal="right" vertical="top"/>
    </xf>
    <xf numFmtId="165" fontId="0" fillId="0" borderId="3" xfId="1" applyNumberFormat="1" applyFont="1" applyFill="1" applyBorder="1" applyAlignment="1">
      <alignment horizontal="right" vertical="top"/>
    </xf>
    <xf numFmtId="165" fontId="0" fillId="0" borderId="4" xfId="0" applyNumberFormat="1" applyFill="1" applyBorder="1" applyAlignment="1">
      <alignment horizontal="right" vertical="top"/>
    </xf>
    <xf numFmtId="165" fontId="3" fillId="3" borderId="2" xfId="1"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8" fillId="0" borderId="0" xfId="0" applyFont="1" applyAlignment="1">
      <alignment vertical="center"/>
    </xf>
    <xf numFmtId="14" fontId="9" fillId="0" borderId="2" xfId="2" applyNumberFormat="1"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2" xfId="2" applyFont="1" applyFill="1" applyBorder="1" applyAlignment="1">
      <alignment horizontal="left" vertical="center" wrapText="1"/>
    </xf>
    <xf numFmtId="0"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2" xfId="0" applyNumberFormat="1" applyFont="1" applyBorder="1" applyAlignment="1">
      <alignment horizontal="center" vertical="center"/>
    </xf>
    <xf numFmtId="0" fontId="8" fillId="0" borderId="3" xfId="0" applyFont="1" applyFill="1" applyBorder="1" applyAlignment="1">
      <alignment horizontal="center" vertical="center" wrapText="1"/>
    </xf>
    <xf numFmtId="14" fontId="8"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8" fillId="0" borderId="0" xfId="0" applyFont="1" applyAlignment="1">
      <alignment horizontal="center" vertical="center"/>
    </xf>
    <xf numFmtId="0" fontId="8" fillId="0" borderId="2" xfId="0" applyNumberFormat="1" applyFont="1" applyFill="1" applyBorder="1" applyAlignment="1">
      <alignment horizontal="center" vertical="center"/>
    </xf>
    <xf numFmtId="0" fontId="8" fillId="0" borderId="2" xfId="0" applyNumberFormat="1" applyFont="1" applyFill="1" applyBorder="1" applyAlignment="1">
      <alignment horizontal="left" vertical="center" wrapText="1"/>
    </xf>
    <xf numFmtId="0" fontId="8" fillId="0" borderId="2" xfId="1"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14" fontId="9" fillId="0" borderId="2" xfId="0" applyNumberFormat="1"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xf>
    <xf numFmtId="0" fontId="9" fillId="0" borderId="2" xfId="0" applyFont="1" applyBorder="1" applyAlignment="1">
      <alignment horizontal="left" vertical="center" wrapText="1"/>
    </xf>
    <xf numFmtId="14" fontId="9" fillId="0" borderId="2" xfId="0" applyNumberFormat="1" applyFont="1" applyFill="1" applyBorder="1" applyAlignment="1">
      <alignment horizontal="center" vertical="center"/>
    </xf>
    <xf numFmtId="0" fontId="9" fillId="0" borderId="2" xfId="0" quotePrefix="1" applyFont="1" applyFill="1" applyBorder="1" applyAlignment="1">
      <alignment horizontal="center" vertical="center" wrapText="1"/>
    </xf>
    <xf numFmtId="0" fontId="8" fillId="4" borderId="2" xfId="0" applyFont="1" applyFill="1" applyBorder="1" applyAlignment="1">
      <alignment horizontal="center" vertical="center" wrapText="1"/>
    </xf>
    <xf numFmtId="14" fontId="8" fillId="0" borderId="2" xfId="1"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xf>
    <xf numFmtId="164" fontId="10" fillId="0" borderId="3" xfId="6" applyNumberFormat="1"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2" fillId="5" borderId="2" xfId="2" applyFont="1" applyFill="1" applyBorder="1" applyAlignment="1">
      <alignment horizontal="center" vertical="center" wrapText="1"/>
    </xf>
    <xf numFmtId="165" fontId="2" fillId="5" borderId="2" xfId="1" applyNumberFormat="1" applyFont="1" applyFill="1" applyBorder="1" applyAlignment="1">
      <alignment horizontal="center" vertical="center" wrapText="1"/>
    </xf>
    <xf numFmtId="165" fontId="2" fillId="5" borderId="2" xfId="2"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6" borderId="2" xfId="0" applyNumberFormat="1"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6" borderId="2" xfId="1"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2" xfId="0" applyNumberFormat="1" applyFont="1" applyFill="1" applyBorder="1" applyAlignment="1">
      <alignment horizontal="center" vertical="center" wrapText="1"/>
    </xf>
    <xf numFmtId="0" fontId="8" fillId="0" borderId="2" xfId="1" applyNumberFormat="1" applyFont="1" applyFill="1" applyBorder="1" applyAlignment="1">
      <alignment horizontal="center" vertical="center"/>
    </xf>
    <xf numFmtId="165" fontId="9" fillId="6" borderId="2" xfId="1" applyNumberFormat="1" applyFont="1" applyFill="1" applyBorder="1" applyAlignment="1">
      <alignment horizontal="center" vertical="center" wrapText="1"/>
    </xf>
    <xf numFmtId="165" fontId="8" fillId="6" borderId="2" xfId="1" applyNumberFormat="1" applyFont="1" applyFill="1" applyBorder="1" applyAlignment="1">
      <alignment horizontal="center" vertical="center" wrapText="1"/>
    </xf>
    <xf numFmtId="165" fontId="8" fillId="6" borderId="2" xfId="0" applyNumberFormat="1" applyFont="1" applyFill="1" applyBorder="1" applyAlignment="1">
      <alignment horizontal="center" vertical="center"/>
    </xf>
    <xf numFmtId="165" fontId="8" fillId="6" borderId="2" xfId="1" applyNumberFormat="1" applyFont="1" applyFill="1" applyBorder="1" applyAlignment="1">
      <alignment horizontal="center" vertical="center"/>
    </xf>
    <xf numFmtId="165" fontId="8" fillId="0" borderId="0" xfId="0" applyNumberFormat="1" applyFont="1" applyAlignment="1">
      <alignment horizontal="center" vertical="center"/>
    </xf>
    <xf numFmtId="165" fontId="9" fillId="6" borderId="2" xfId="2" applyNumberFormat="1" applyFont="1" applyFill="1" applyBorder="1" applyAlignment="1">
      <alignment horizontal="center" vertical="center" wrapText="1"/>
    </xf>
    <xf numFmtId="165" fontId="9" fillId="6" borderId="2" xfId="1" applyNumberFormat="1" applyFont="1" applyFill="1" applyBorder="1" applyAlignment="1">
      <alignment horizontal="center" vertical="center"/>
    </xf>
    <xf numFmtId="9" fontId="10" fillId="0" borderId="24" xfId="7" applyFont="1" applyBorder="1" applyAlignment="1">
      <alignment horizontal="center" vertical="center" wrapText="1"/>
    </xf>
    <xf numFmtId="9" fontId="10" fillId="0" borderId="25" xfId="7" applyFont="1" applyBorder="1" applyAlignment="1">
      <alignment horizontal="center" vertical="center" wrapText="1"/>
    </xf>
    <xf numFmtId="9" fontId="10" fillId="0" borderId="26" xfId="7" applyFont="1" applyBorder="1" applyAlignment="1">
      <alignment horizontal="center" vertical="center" wrapText="1"/>
    </xf>
    <xf numFmtId="9" fontId="10" fillId="0" borderId="27" xfId="7" applyFont="1" applyBorder="1" applyAlignment="1">
      <alignment horizontal="center" vertical="center" wrapText="1"/>
    </xf>
    <xf numFmtId="0" fontId="11" fillId="0" borderId="20" xfId="0" applyFont="1" applyBorder="1" applyAlignment="1">
      <alignment horizontal="left" wrapText="1"/>
    </xf>
    <xf numFmtId="0" fontId="11" fillId="0" borderId="21" xfId="0" applyFont="1" applyBorder="1" applyAlignment="1">
      <alignment horizontal="left" wrapText="1"/>
    </xf>
    <xf numFmtId="0" fontId="11" fillId="0" borderId="22" xfId="0" applyFont="1" applyBorder="1" applyAlignment="1">
      <alignment horizontal="left" wrapText="1"/>
    </xf>
    <xf numFmtId="0" fontId="0" fillId="0" borderId="23" xfId="6" applyNumberFormat="1" applyFont="1" applyBorder="1" applyAlignment="1">
      <alignment horizontal="left" vertical="center" wrapText="1"/>
    </xf>
    <xf numFmtId="0" fontId="1" fillId="0" borderId="24" xfId="6" applyNumberFormat="1" applyFont="1" applyBorder="1" applyAlignment="1">
      <alignment horizontal="left" vertical="center" wrapText="1"/>
    </xf>
    <xf numFmtId="164" fontId="6" fillId="0" borderId="0" xfId="6" applyNumberFormat="1"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7" fillId="0" borderId="0" xfId="0" applyFont="1" applyBorder="1" applyAlignment="1">
      <alignment horizontal="center" vertical="center"/>
    </xf>
    <xf numFmtId="165" fontId="10" fillId="0" borderId="3" xfId="1" applyNumberFormat="1" applyFont="1" applyFill="1" applyBorder="1" applyAlignment="1">
      <alignment horizontal="right" vertical="center" wrapText="1"/>
    </xf>
    <xf numFmtId="165" fontId="10" fillId="0" borderId="3" xfId="1" applyNumberFormat="1" applyFont="1" applyFill="1" applyBorder="1" applyAlignment="1">
      <alignment horizontal="left" vertical="center" wrapText="1"/>
    </xf>
    <xf numFmtId="0" fontId="14" fillId="0" borderId="0" xfId="8" applyAlignment="1">
      <alignment horizontal="center" vertical="center"/>
    </xf>
    <xf numFmtId="0" fontId="0" fillId="0" borderId="19" xfId="0" applyFont="1" applyBorder="1" applyAlignment="1">
      <alignment horizontal="center" vertical="center"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cellXfs>
  <cellStyles count="9">
    <cellStyle name="Check Cell" xfId="2" builtinId="23"/>
    <cellStyle name="Comma" xfId="6" builtinId="3"/>
    <cellStyle name="Comma 2" xfId="4"/>
    <cellStyle name="Currency" xfId="1" builtinId="4"/>
    <cellStyle name="Currency 2" xfId="5"/>
    <cellStyle name="Hyperlink" xfId="8" builtinId="8"/>
    <cellStyle name="Normal" xfId="0" builtinId="0"/>
    <cellStyle name="Normal 2" xfId="3"/>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mlink://5C0927AE8E004ED9A6470C5584C92724/0795CBA6BC8542A1A039F6F9432457CF/"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9</xdr:col>
      <xdr:colOff>267103</xdr:colOff>
      <xdr:row>0</xdr:row>
      <xdr:rowOff>181000</xdr:rowOff>
    </xdr:to>
    <xdr:pic>
      <xdr:nvPicPr>
        <xdr:cNvPr id="2" name="Picture 1" descr="Analysis of SOAR Project Expenditures  |xlsx|5C0927AE8E004ED9A6470C5584C92724|5|4">
          <a:hlinkClick xmlns:r="http://schemas.openxmlformats.org/officeDocument/2006/relationships" r:id="rId1" tooltip="Analysis of SOAR Project Expenditures  "/>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62600" y="0"/>
          <a:ext cx="1829203" cy="181000"/>
        </a:xfrm>
        <a:prstGeom prst="rect">
          <a:avLst/>
        </a:prstGeom>
        <a:solidFill>
          <a:scrgbClr r="0" g="0" b="0">
            <a:alpha val="0"/>
          </a:scrgbClr>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hinn\AppData\Local\Microsoft\Windows\Temporary%20Internet%20Files\Content.Outlook\2RQ0LY3T\C.1.1%20-%20DHCD%20-%203-2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1.HPTFagreements"/>
      <sheetName val="2.NonHPTFAgreements"/>
      <sheetName val="3. Annl Rpt (SAFI)"/>
      <sheetName val="4.Expenditures no docs"/>
      <sheetName val="5.Journal Entries"/>
      <sheetName val="6. HUD repayment"/>
      <sheetName val="7. Admin update "/>
      <sheetName val="8. Debt project expense"/>
      <sheetName val="9. verified project no units"/>
      <sheetName val="9a. Vesta"/>
      <sheetName val="10. Verified proj invoice memo"/>
      <sheetName val="11. Inapprop. use of HPTF funds"/>
      <sheetName val="Israel Manor"/>
      <sheetName val="background Unverified vendor"/>
      <sheetName val="C.1.1 - DHCD - 3-28-2017"/>
    </sheetNames>
    <sheetDataSet>
      <sheetData sheetId="0">
        <row r="13">
          <cell r="A13">
            <v>522611244.85000008</v>
          </cell>
        </row>
      </sheetData>
      <sheetData sheetId="1">
        <row r="26">
          <cell r="A26">
            <v>9725</v>
          </cell>
        </row>
        <row r="38">
          <cell r="D38" t="str">
            <v>Edgewood Terrace IV Preservation Corporation</v>
          </cell>
          <cell r="F38">
            <v>37102</v>
          </cell>
          <cell r="G38">
            <v>3200000</v>
          </cell>
          <cell r="N38">
            <v>3200000</v>
          </cell>
        </row>
        <row r="39">
          <cell r="F39">
            <v>37228</v>
          </cell>
          <cell r="G39">
            <v>1750000</v>
          </cell>
          <cell r="N39">
            <v>1750000</v>
          </cell>
        </row>
        <row r="40">
          <cell r="F40">
            <v>37789</v>
          </cell>
          <cell r="G40">
            <v>1600000</v>
          </cell>
          <cell r="N40">
            <v>1600000</v>
          </cell>
        </row>
        <row r="41">
          <cell r="F41">
            <v>37986</v>
          </cell>
          <cell r="G41">
            <v>985000</v>
          </cell>
          <cell r="N41">
            <v>1335000</v>
          </cell>
        </row>
        <row r="42">
          <cell r="E42">
            <v>174548</v>
          </cell>
          <cell r="F42">
            <v>38048</v>
          </cell>
          <cell r="N42">
            <v>174548</v>
          </cell>
        </row>
        <row r="43">
          <cell r="E43">
            <v>368504</v>
          </cell>
          <cell r="F43">
            <v>38090</v>
          </cell>
          <cell r="N43">
            <v>368504</v>
          </cell>
        </row>
        <row r="44">
          <cell r="E44">
            <v>74162</v>
          </cell>
          <cell r="F44">
            <v>38827</v>
          </cell>
          <cell r="N44">
            <v>74162</v>
          </cell>
        </row>
        <row r="45">
          <cell r="E45">
            <v>1629067</v>
          </cell>
          <cell r="F45">
            <v>2003</v>
          </cell>
          <cell r="N45">
            <v>1629067</v>
          </cell>
        </row>
        <row r="46">
          <cell r="E46">
            <v>2500000</v>
          </cell>
          <cell r="F46">
            <v>37855</v>
          </cell>
          <cell r="N46">
            <v>2500000</v>
          </cell>
        </row>
        <row r="47">
          <cell r="G47">
            <v>6100000</v>
          </cell>
          <cell r="N47">
            <v>7030546.8200000003</v>
          </cell>
        </row>
        <row r="48">
          <cell r="F48">
            <v>38254</v>
          </cell>
        </row>
        <row r="52">
          <cell r="F52">
            <v>38077</v>
          </cell>
          <cell r="G52">
            <v>665000</v>
          </cell>
          <cell r="N52">
            <v>665000</v>
          </cell>
        </row>
        <row r="53">
          <cell r="F53">
            <v>38016</v>
          </cell>
          <cell r="G53">
            <v>2187557</v>
          </cell>
          <cell r="N53">
            <v>2187557</v>
          </cell>
        </row>
        <row r="54">
          <cell r="F54">
            <v>2005</v>
          </cell>
          <cell r="G54">
            <v>2166900</v>
          </cell>
          <cell r="N54">
            <v>2166900</v>
          </cell>
        </row>
        <row r="55">
          <cell r="F55">
            <v>38344</v>
          </cell>
          <cell r="G55">
            <v>2062497</v>
          </cell>
          <cell r="N55">
            <v>2062497.9999999998</v>
          </cell>
        </row>
        <row r="56">
          <cell r="G56">
            <v>30819.120000000003</v>
          </cell>
          <cell r="N56">
            <v>30950.770000000004</v>
          </cell>
        </row>
        <row r="57">
          <cell r="F57">
            <v>38259</v>
          </cell>
        </row>
        <row r="58">
          <cell r="F58">
            <v>38230</v>
          </cell>
          <cell r="G58">
            <v>2120000</v>
          </cell>
          <cell r="N58">
            <v>2120000</v>
          </cell>
        </row>
        <row r="59">
          <cell r="F59">
            <v>38331</v>
          </cell>
          <cell r="G59">
            <v>2826547</v>
          </cell>
          <cell r="N59">
            <v>2826547</v>
          </cell>
        </row>
        <row r="61">
          <cell r="F61">
            <v>38299</v>
          </cell>
          <cell r="G61">
            <v>39290</v>
          </cell>
          <cell r="N61">
            <v>39290</v>
          </cell>
        </row>
        <row r="62">
          <cell r="F62">
            <v>38169</v>
          </cell>
          <cell r="G62">
            <v>1300000</v>
          </cell>
          <cell r="N62">
            <v>1317416.8</v>
          </cell>
        </row>
        <row r="63">
          <cell r="G63">
            <v>5000000</v>
          </cell>
          <cell r="N63">
            <v>5000000</v>
          </cell>
        </row>
        <row r="64">
          <cell r="F64">
            <v>38574</v>
          </cell>
        </row>
        <row r="66">
          <cell r="F66">
            <v>38559</v>
          </cell>
          <cell r="G66">
            <v>5000000</v>
          </cell>
          <cell r="N66">
            <v>5000000</v>
          </cell>
        </row>
        <row r="67">
          <cell r="G67">
            <v>1815000</v>
          </cell>
          <cell r="N67">
            <v>1815117.92</v>
          </cell>
        </row>
        <row r="68">
          <cell r="G68">
            <v>1045110</v>
          </cell>
          <cell r="N68">
            <v>1045109.9999999999</v>
          </cell>
        </row>
        <row r="69">
          <cell r="F69">
            <v>38511</v>
          </cell>
          <cell r="G69">
            <v>773808</v>
          </cell>
          <cell r="N69">
            <v>773808</v>
          </cell>
        </row>
        <row r="71">
          <cell r="F71">
            <v>38715</v>
          </cell>
          <cell r="G71">
            <v>1700000</v>
          </cell>
          <cell r="N71">
            <v>1700000</v>
          </cell>
        </row>
        <row r="72">
          <cell r="F72">
            <v>40249</v>
          </cell>
          <cell r="G72">
            <v>2900000</v>
          </cell>
          <cell r="N72">
            <v>2900000</v>
          </cell>
        </row>
        <row r="73">
          <cell r="F73">
            <v>40759</v>
          </cell>
          <cell r="G73">
            <v>1772400</v>
          </cell>
          <cell r="N73">
            <v>3955411.9699999997</v>
          </cell>
        </row>
        <row r="74">
          <cell r="F74">
            <v>38560</v>
          </cell>
          <cell r="G74">
            <v>1300000</v>
          </cell>
          <cell r="N74">
            <v>1299999.9999999995</v>
          </cell>
        </row>
        <row r="75">
          <cell r="G75">
            <v>3000000</v>
          </cell>
          <cell r="N75">
            <v>3300000</v>
          </cell>
        </row>
        <row r="77">
          <cell r="F77">
            <v>38545</v>
          </cell>
          <cell r="G77">
            <v>100000</v>
          </cell>
          <cell r="N77">
            <v>100000</v>
          </cell>
        </row>
        <row r="78">
          <cell r="F78">
            <v>38625</v>
          </cell>
          <cell r="G78">
            <v>2867294</v>
          </cell>
          <cell r="N78">
            <v>704200.5</v>
          </cell>
        </row>
        <row r="80">
          <cell r="F80">
            <v>38603</v>
          </cell>
          <cell r="G80">
            <v>1600000</v>
          </cell>
          <cell r="N80">
            <v>1874337.83</v>
          </cell>
        </row>
        <row r="81">
          <cell r="F81">
            <v>38530</v>
          </cell>
          <cell r="G81">
            <v>5000000</v>
          </cell>
          <cell r="N81">
            <v>5000000</v>
          </cell>
        </row>
        <row r="82">
          <cell r="F82">
            <v>39300</v>
          </cell>
          <cell r="G82">
            <v>6677043</v>
          </cell>
          <cell r="N82">
            <v>7265830</v>
          </cell>
        </row>
        <row r="83">
          <cell r="F83">
            <v>39183</v>
          </cell>
          <cell r="G83">
            <v>3150000</v>
          </cell>
          <cell r="N83">
            <v>3150000</v>
          </cell>
        </row>
        <row r="84">
          <cell r="F84">
            <v>2006</v>
          </cell>
          <cell r="G84">
            <v>8750000</v>
          </cell>
          <cell r="N84">
            <v>8750000</v>
          </cell>
        </row>
        <row r="85">
          <cell r="F85">
            <v>38890</v>
          </cell>
          <cell r="G85">
            <v>83196.7</v>
          </cell>
          <cell r="N85">
            <v>89816.7</v>
          </cell>
        </row>
        <row r="87">
          <cell r="G87">
            <v>1200000</v>
          </cell>
          <cell r="N87">
            <v>1200000</v>
          </cell>
        </row>
        <row r="90">
          <cell r="G90">
            <v>3477659</v>
          </cell>
          <cell r="N90">
            <v>3477659.0000000005</v>
          </cell>
        </row>
        <row r="91">
          <cell r="F91">
            <v>2006</v>
          </cell>
          <cell r="G91">
            <v>36689.72</v>
          </cell>
          <cell r="N91">
            <v>13716.24</v>
          </cell>
        </row>
        <row r="92">
          <cell r="G92">
            <v>2000000</v>
          </cell>
          <cell r="N92">
            <v>2000000</v>
          </cell>
        </row>
        <row r="93">
          <cell r="F93">
            <v>2006</v>
          </cell>
          <cell r="G93">
            <v>2000000</v>
          </cell>
          <cell r="N93">
            <v>2000000</v>
          </cell>
        </row>
        <row r="94">
          <cell r="F94">
            <v>39078</v>
          </cell>
          <cell r="G94">
            <v>25000000</v>
          </cell>
          <cell r="N94">
            <v>24550000</v>
          </cell>
        </row>
        <row r="95">
          <cell r="F95">
            <v>38929</v>
          </cell>
          <cell r="G95">
            <v>5046960</v>
          </cell>
          <cell r="N95">
            <v>5051491.55</v>
          </cell>
        </row>
        <row r="97">
          <cell r="F97">
            <v>39015</v>
          </cell>
          <cell r="G97">
            <v>2565400</v>
          </cell>
          <cell r="N97">
            <v>2565400</v>
          </cell>
        </row>
        <row r="98">
          <cell r="F98">
            <v>39080</v>
          </cell>
          <cell r="G98">
            <v>1380000</v>
          </cell>
          <cell r="N98">
            <v>3949999.9999999995</v>
          </cell>
        </row>
        <row r="100">
          <cell r="F100">
            <v>38978</v>
          </cell>
          <cell r="G100">
            <v>14896120</v>
          </cell>
          <cell r="N100">
            <v>14193167.51</v>
          </cell>
        </row>
        <row r="106">
          <cell r="E106">
            <v>27518</v>
          </cell>
          <cell r="N106">
            <v>27518</v>
          </cell>
        </row>
        <row r="107">
          <cell r="F107">
            <v>39289</v>
          </cell>
          <cell r="G107">
            <v>3676357</v>
          </cell>
          <cell r="N107">
            <v>3676357</v>
          </cell>
        </row>
        <row r="108">
          <cell r="F108">
            <v>39142</v>
          </cell>
          <cell r="G108">
            <v>2699313</v>
          </cell>
          <cell r="N108">
            <v>2773881.3000000003</v>
          </cell>
        </row>
        <row r="110">
          <cell r="G110">
            <v>8000000</v>
          </cell>
          <cell r="N110">
            <v>3000000</v>
          </cell>
        </row>
        <row r="113">
          <cell r="G113">
            <v>950000</v>
          </cell>
          <cell r="N113">
            <v>950000.00000000023</v>
          </cell>
        </row>
        <row r="116">
          <cell r="F116">
            <v>39436</v>
          </cell>
          <cell r="G116">
            <v>3428019</v>
          </cell>
          <cell r="N116">
            <v>5219409.76</v>
          </cell>
        </row>
        <row r="117">
          <cell r="E117">
            <v>2922451</v>
          </cell>
          <cell r="N117">
            <v>2922451</v>
          </cell>
        </row>
        <row r="118">
          <cell r="G118">
            <v>7536648</v>
          </cell>
          <cell r="N118">
            <v>7711313</v>
          </cell>
        </row>
        <row r="239">
          <cell r="G239">
            <v>19512</v>
          </cell>
          <cell r="N239">
            <v>29834</v>
          </cell>
        </row>
        <row r="243">
          <cell r="F243">
            <v>41941</v>
          </cell>
          <cell r="G243">
            <v>2510502</v>
          </cell>
          <cell r="N243">
            <v>2546538.7599999998</v>
          </cell>
        </row>
        <row r="244">
          <cell r="F244">
            <v>41688</v>
          </cell>
          <cell r="G244">
            <v>24716.45</v>
          </cell>
          <cell r="N244">
            <v>24323.9</v>
          </cell>
        </row>
        <row r="323">
          <cell r="F323">
            <v>2014</v>
          </cell>
          <cell r="G323">
            <v>600000</v>
          </cell>
          <cell r="N323">
            <v>600000</v>
          </cell>
        </row>
        <row r="324">
          <cell r="F324">
            <v>42094</v>
          </cell>
          <cell r="G324">
            <v>715297</v>
          </cell>
          <cell r="N324">
            <v>841296.99000000011</v>
          </cell>
        </row>
        <row r="379">
          <cell r="F379">
            <v>42537</v>
          </cell>
          <cell r="G379">
            <v>13163.7</v>
          </cell>
          <cell r="N379">
            <v>11967</v>
          </cell>
        </row>
        <row r="380">
          <cell r="E380">
            <v>17216186</v>
          </cell>
          <cell r="F380">
            <v>42629</v>
          </cell>
          <cell r="N380">
            <v>6614211</v>
          </cell>
        </row>
      </sheetData>
      <sheetData sheetId="2">
        <row r="26">
          <cell r="A26">
            <v>8036096.5300000003</v>
          </cell>
        </row>
      </sheetData>
      <sheetData sheetId="3">
        <row r="16">
          <cell r="A16">
            <v>2</v>
          </cell>
        </row>
      </sheetData>
      <sheetData sheetId="4">
        <row r="16">
          <cell r="A16" t="str">
            <v>DB0</v>
          </cell>
        </row>
      </sheetData>
      <sheetData sheetId="5">
        <row r="16">
          <cell r="A16" t="str">
            <v>DB0</v>
          </cell>
        </row>
      </sheetData>
      <sheetData sheetId="6">
        <row r="16">
          <cell r="A16" t="str">
            <v>UZ0</v>
          </cell>
        </row>
      </sheetData>
      <sheetData sheetId="7">
        <row r="16">
          <cell r="A16" t="str">
            <v>1591958935201</v>
          </cell>
        </row>
      </sheetData>
      <sheetData sheetId="8">
        <row r="16">
          <cell r="A16" t="str">
            <v>UZ0</v>
          </cell>
        </row>
      </sheetData>
      <sheetData sheetId="9">
        <row r="16">
          <cell r="A16" t="str">
            <v>UZ0</v>
          </cell>
        </row>
      </sheetData>
      <sheetData sheetId="10">
        <row r="16">
          <cell r="A16" t="str">
            <v>DB0</v>
          </cell>
        </row>
      </sheetData>
      <sheetData sheetId="11">
        <row r="16">
          <cell r="A16" t="str">
            <v>DB0</v>
          </cell>
        </row>
      </sheetData>
      <sheetData sheetId="12">
        <row r="16">
          <cell r="A16" t="str">
            <v>DB0</v>
          </cell>
        </row>
      </sheetData>
      <sheetData sheetId="13">
        <row r="16">
          <cell r="A16" t="str">
            <v>DB0</v>
          </cell>
        </row>
      </sheetData>
      <sheetData sheetId="14">
        <row r="16">
          <cell r="A16" t="str">
            <v>1522144676000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dcauditor.org/sites/default/files/HPTF-Public-Database.xls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4"/>
  <sheetViews>
    <sheetView tabSelected="1" topLeftCell="A4" workbookViewId="0">
      <selection activeCell="N87" sqref="N87"/>
    </sheetView>
  </sheetViews>
  <sheetFormatPr defaultColWidth="9.109375" defaultRowHeight="13.8" x14ac:dyDescent="0.3"/>
  <cols>
    <col min="1" max="1" width="10.6640625" style="123" customWidth="1"/>
    <col min="2" max="2" width="14.6640625" style="123" customWidth="1"/>
    <col min="3" max="3" width="12.5546875" style="123" customWidth="1"/>
    <col min="4" max="4" width="11.33203125" style="116" customWidth="1"/>
    <col min="5" max="5" width="11.88671875" style="123" customWidth="1"/>
    <col min="6" max="6" width="10.77734375" style="161" customWidth="1"/>
    <col min="7" max="7" width="12.109375" style="161" customWidth="1"/>
    <col min="8" max="8" width="8.33203125" style="123" customWidth="1"/>
    <col min="9" max="9" width="10.88671875" style="116" customWidth="1"/>
    <col min="10" max="10" width="6.109375" style="116" customWidth="1"/>
    <col min="11" max="11" width="9.77734375" style="123" customWidth="1"/>
    <col min="12" max="12" width="7.109375" style="123" customWidth="1"/>
    <col min="13" max="13" width="8" style="123" customWidth="1"/>
    <col min="14" max="14" width="7" style="123" customWidth="1"/>
    <col min="15" max="15" width="12.6640625" style="106" hidden="1" customWidth="1"/>
    <col min="16" max="16" width="20.6640625" style="106" customWidth="1"/>
    <col min="17" max="18" width="9.109375" style="106"/>
    <col min="19" max="19" width="18.44140625" style="106" customWidth="1"/>
    <col min="20" max="20" width="11.5546875" style="106" customWidth="1"/>
    <col min="21" max="23" width="9.5546875" style="106" bestFit="1" customWidth="1"/>
    <col min="24" max="16384" width="9.109375" style="106"/>
  </cols>
  <sheetData>
    <row r="1" spans="1:19" ht="18" x14ac:dyDescent="0.3">
      <c r="A1" s="173" t="s">
        <v>745</v>
      </c>
      <c r="B1" s="173"/>
      <c r="C1" s="173"/>
      <c r="D1" s="173"/>
      <c r="E1" s="173"/>
      <c r="F1" s="173"/>
      <c r="G1" s="173"/>
      <c r="H1" s="173"/>
      <c r="I1" s="173"/>
      <c r="J1" s="173"/>
      <c r="K1" s="173"/>
      <c r="L1" s="173"/>
      <c r="M1" s="173"/>
      <c r="N1" s="173"/>
      <c r="O1" s="173"/>
      <c r="P1" s="173"/>
    </row>
    <row r="2" spans="1:19" ht="31.5" customHeight="1" x14ac:dyDescent="0.3">
      <c r="A2" s="174" t="s">
        <v>753</v>
      </c>
      <c r="B2" s="174"/>
      <c r="C2" s="174"/>
      <c r="D2" s="174"/>
      <c r="E2" s="174"/>
      <c r="F2" s="174"/>
      <c r="G2" s="174"/>
      <c r="H2" s="174"/>
      <c r="I2" s="174"/>
      <c r="J2" s="174"/>
      <c r="K2" s="174"/>
      <c r="L2" s="174"/>
      <c r="M2" s="174"/>
      <c r="N2" s="174"/>
      <c r="O2" s="174"/>
      <c r="P2" s="174"/>
    </row>
    <row r="3" spans="1:19" ht="14.4" x14ac:dyDescent="0.3">
      <c r="A3" s="179" t="s">
        <v>754</v>
      </c>
      <c r="B3" s="179"/>
      <c r="C3" s="179"/>
      <c r="D3" s="179"/>
      <c r="E3" s="179"/>
      <c r="F3" s="179"/>
      <c r="G3" s="179"/>
      <c r="H3" s="179"/>
      <c r="I3" s="179"/>
      <c r="J3" s="179"/>
      <c r="K3" s="179"/>
      <c r="L3" s="179"/>
      <c r="M3" s="179"/>
      <c r="N3" s="179"/>
      <c r="O3" s="179"/>
      <c r="P3" s="179"/>
    </row>
    <row r="4" spans="1:19" ht="14.4" x14ac:dyDescent="0.3">
      <c r="A4" s="175" t="s">
        <v>739</v>
      </c>
      <c r="B4" s="175"/>
      <c r="C4" s="175"/>
      <c r="D4" s="175"/>
      <c r="E4" s="175"/>
      <c r="F4" s="175"/>
      <c r="G4" s="175"/>
      <c r="H4" s="175"/>
      <c r="I4" s="175"/>
      <c r="J4" s="175"/>
      <c r="K4" s="175"/>
      <c r="L4" s="175"/>
      <c r="M4" s="175"/>
      <c r="N4" s="175"/>
      <c r="O4" s="175"/>
      <c r="P4" s="175"/>
    </row>
    <row r="5" spans="1:19" ht="14.4" x14ac:dyDescent="0.3">
      <c r="A5" s="176" t="s">
        <v>486</v>
      </c>
      <c r="B5" s="176"/>
      <c r="C5" s="176"/>
      <c r="D5" s="176"/>
      <c r="E5" s="176"/>
      <c r="F5" s="176"/>
      <c r="G5" s="176"/>
      <c r="H5" s="176"/>
      <c r="I5" s="176"/>
      <c r="J5" s="176"/>
      <c r="K5" s="176"/>
      <c r="L5" s="176"/>
      <c r="M5" s="176"/>
      <c r="N5" s="176"/>
      <c r="O5" s="176"/>
      <c r="P5" s="176"/>
      <c r="S5" s="143"/>
    </row>
    <row r="6" spans="1:19" ht="14.4" x14ac:dyDescent="0.3">
      <c r="A6" s="180" t="s">
        <v>751</v>
      </c>
      <c r="B6" s="180"/>
      <c r="C6" s="180"/>
      <c r="D6" s="180"/>
      <c r="E6" s="180"/>
      <c r="F6" s="180"/>
      <c r="G6" s="180"/>
      <c r="H6" s="180"/>
      <c r="I6" s="180"/>
      <c r="J6" s="180"/>
      <c r="K6" s="180"/>
      <c r="L6" s="180"/>
      <c r="M6" s="180"/>
      <c r="N6" s="180"/>
      <c r="O6" s="180"/>
      <c r="P6" s="180"/>
      <c r="S6" s="143"/>
    </row>
    <row r="7" spans="1:19" ht="49.5" customHeight="1" x14ac:dyDescent="0.3">
      <c r="A7" s="144" t="s">
        <v>601</v>
      </c>
      <c r="B7" s="144" t="s">
        <v>469</v>
      </c>
      <c r="C7" s="144" t="s">
        <v>701</v>
      </c>
      <c r="D7" s="144" t="s">
        <v>748</v>
      </c>
      <c r="E7" s="144" t="s">
        <v>592</v>
      </c>
      <c r="F7" s="145" t="s">
        <v>480</v>
      </c>
      <c r="G7" s="146" t="s">
        <v>470</v>
      </c>
      <c r="H7" s="144" t="s">
        <v>471</v>
      </c>
      <c r="I7" s="144" t="s">
        <v>1</v>
      </c>
      <c r="J7" s="144" t="s">
        <v>2</v>
      </c>
      <c r="K7" s="144" t="s">
        <v>700</v>
      </c>
      <c r="L7" s="144" t="s">
        <v>146</v>
      </c>
      <c r="M7" s="144" t="s">
        <v>147</v>
      </c>
      <c r="N7" s="144" t="s">
        <v>148</v>
      </c>
      <c r="O7" s="144" t="s">
        <v>4</v>
      </c>
      <c r="P7" s="144" t="s">
        <v>485</v>
      </c>
    </row>
    <row r="8" spans="1:19" ht="68.25" customHeight="1" x14ac:dyDescent="0.3">
      <c r="A8" s="107">
        <f>'[1]1.HPTFagreements'!$F$38</f>
        <v>37102</v>
      </c>
      <c r="B8" s="108" t="str">
        <f>'[1]1.HPTFagreements'!$D$38</f>
        <v>Edgewood Terrace IV Preservation Corporation</v>
      </c>
      <c r="C8" s="108" t="s">
        <v>678</v>
      </c>
      <c r="D8" s="108" t="s">
        <v>747</v>
      </c>
      <c r="E8" s="108" t="s">
        <v>293</v>
      </c>
      <c r="F8" s="157">
        <f>'[1]1.HPTFagreements'!$G$38</f>
        <v>3200000</v>
      </c>
      <c r="G8" s="162">
        <f>'[1]1.HPTFagreements'!$N$38</f>
        <v>3200000</v>
      </c>
      <c r="H8" s="108" t="s">
        <v>149</v>
      </c>
      <c r="I8" s="108" t="s">
        <v>679</v>
      </c>
      <c r="J8" s="108">
        <v>5</v>
      </c>
      <c r="K8" s="150" t="s">
        <v>697</v>
      </c>
      <c r="L8" s="150" t="s">
        <v>697</v>
      </c>
      <c r="M8" s="150" t="s">
        <v>697</v>
      </c>
      <c r="N8" s="150" t="s">
        <v>697</v>
      </c>
      <c r="O8" s="108" t="s">
        <v>143</v>
      </c>
      <c r="P8" s="109" t="s">
        <v>683</v>
      </c>
    </row>
    <row r="9" spans="1:19" ht="112.5" customHeight="1" x14ac:dyDescent="0.3">
      <c r="A9" s="111">
        <f>'[1]1.HPTFagreements'!$F$39</f>
        <v>37228</v>
      </c>
      <c r="B9" s="112" t="s">
        <v>5</v>
      </c>
      <c r="C9" s="112" t="s">
        <v>244</v>
      </c>
      <c r="D9" s="112" t="s">
        <v>747</v>
      </c>
      <c r="E9" s="115" t="s">
        <v>142</v>
      </c>
      <c r="F9" s="158">
        <f>'[1]1.HPTFagreements'!$G$39</f>
        <v>1750000</v>
      </c>
      <c r="G9" s="160">
        <f>'[1]1.HPTFagreements'!$N$39</f>
        <v>1750000</v>
      </c>
      <c r="H9" s="127" t="s">
        <v>139</v>
      </c>
      <c r="I9" s="115" t="s">
        <v>705</v>
      </c>
      <c r="J9" s="112">
        <v>8</v>
      </c>
      <c r="K9" s="150" t="s">
        <v>697</v>
      </c>
      <c r="L9" s="150" t="s">
        <v>697</v>
      </c>
      <c r="M9" s="150" t="s">
        <v>697</v>
      </c>
      <c r="N9" s="150" t="s">
        <v>697</v>
      </c>
      <c r="O9" s="110" t="s">
        <v>138</v>
      </c>
      <c r="P9" s="114" t="s">
        <v>746</v>
      </c>
    </row>
    <row r="10" spans="1:19" ht="117.75" customHeight="1" x14ac:dyDescent="0.3">
      <c r="A10" s="111">
        <f>'[1]1.HPTFagreements'!$F$40</f>
        <v>37789</v>
      </c>
      <c r="B10" s="112" t="s">
        <v>6</v>
      </c>
      <c r="C10" s="112" t="s">
        <v>697</v>
      </c>
      <c r="D10" s="112" t="s">
        <v>747</v>
      </c>
      <c r="E10" s="115" t="s">
        <v>144</v>
      </c>
      <c r="F10" s="158">
        <f>'[1]1.HPTFagreements'!$G$40</f>
        <v>1600000</v>
      </c>
      <c r="G10" s="160">
        <f>'[1]1.HPTFagreements'!$N$40</f>
        <v>1600000</v>
      </c>
      <c r="H10" s="127" t="s">
        <v>139</v>
      </c>
      <c r="I10" s="115" t="s">
        <v>698</v>
      </c>
      <c r="J10" s="112">
        <v>8</v>
      </c>
      <c r="K10" s="150">
        <v>25</v>
      </c>
      <c r="L10" s="151">
        <v>0</v>
      </c>
      <c r="M10" s="151">
        <v>0</v>
      </c>
      <c r="N10" s="151">
        <v>25</v>
      </c>
      <c r="O10" s="115" t="s">
        <v>143</v>
      </c>
      <c r="P10" s="114" t="s">
        <v>145</v>
      </c>
    </row>
    <row r="11" spans="1:19" ht="69" x14ac:dyDescent="0.3">
      <c r="A11" s="111">
        <f>'[1]1.HPTFagreements'!$F$41</f>
        <v>37986</v>
      </c>
      <c r="B11" s="112" t="s">
        <v>7</v>
      </c>
      <c r="C11" s="112" t="s">
        <v>245</v>
      </c>
      <c r="D11" s="112" t="s">
        <v>747</v>
      </c>
      <c r="E11" s="115" t="s">
        <v>142</v>
      </c>
      <c r="F11" s="158">
        <f>'[1]1.HPTFagreements'!$G$41</f>
        <v>985000</v>
      </c>
      <c r="G11" s="160">
        <f>'[1]1.HPTFagreements'!$N$41</f>
        <v>1335000</v>
      </c>
      <c r="H11" s="127" t="s">
        <v>139</v>
      </c>
      <c r="I11" s="115" t="s">
        <v>366</v>
      </c>
      <c r="J11" s="112">
        <v>5</v>
      </c>
      <c r="K11" s="150">
        <v>62</v>
      </c>
      <c r="L11" s="151">
        <v>0</v>
      </c>
      <c r="M11" s="151">
        <v>12</v>
      </c>
      <c r="N11" s="151">
        <v>50</v>
      </c>
      <c r="O11" s="112" t="s">
        <v>151</v>
      </c>
      <c r="P11" s="114"/>
    </row>
    <row r="12" spans="1:19" ht="41.4" x14ac:dyDescent="0.3">
      <c r="A12" s="111">
        <f>'[1]1.HPTFagreements'!$F$42</f>
        <v>38048</v>
      </c>
      <c r="B12" s="112" t="s">
        <v>8</v>
      </c>
      <c r="C12" s="112" t="s">
        <v>697</v>
      </c>
      <c r="D12" s="112" t="s">
        <v>747</v>
      </c>
      <c r="E12" s="112" t="s">
        <v>142</v>
      </c>
      <c r="F12" s="158">
        <f>'[1]1.HPTFagreements'!$E$42</f>
        <v>174548</v>
      </c>
      <c r="G12" s="160">
        <f>'[1]1.HPTFagreements'!$N$42</f>
        <v>174548</v>
      </c>
      <c r="H12" s="127" t="s">
        <v>139</v>
      </c>
      <c r="I12" s="112" t="s">
        <v>152</v>
      </c>
      <c r="J12" s="112">
        <v>7</v>
      </c>
      <c r="K12" s="150">
        <v>4</v>
      </c>
      <c r="L12" s="151">
        <v>4</v>
      </c>
      <c r="M12" s="151">
        <v>0</v>
      </c>
      <c r="N12" s="151">
        <v>0</v>
      </c>
      <c r="O12" s="112" t="s">
        <v>151</v>
      </c>
      <c r="P12" s="114" t="s">
        <v>474</v>
      </c>
    </row>
    <row r="13" spans="1:19" ht="41.4" x14ac:dyDescent="0.3">
      <c r="A13" s="111">
        <f>'[1]1.HPTFagreements'!$F$43</f>
        <v>38090</v>
      </c>
      <c r="B13" s="112" t="s">
        <v>8</v>
      </c>
      <c r="C13" s="112" t="s">
        <v>697</v>
      </c>
      <c r="D13" s="112" t="s">
        <v>747</v>
      </c>
      <c r="E13" s="112" t="s">
        <v>142</v>
      </c>
      <c r="F13" s="158">
        <f>'[1]1.HPTFagreements'!$E$43</f>
        <v>368504</v>
      </c>
      <c r="G13" s="160">
        <f>'[1]1.HPTFagreements'!$N$43</f>
        <v>368504</v>
      </c>
      <c r="H13" s="127" t="s">
        <v>139</v>
      </c>
      <c r="I13" s="112" t="s">
        <v>355</v>
      </c>
      <c r="J13" s="112">
        <v>1</v>
      </c>
      <c r="K13" s="150">
        <v>4</v>
      </c>
      <c r="L13" s="151">
        <v>4</v>
      </c>
      <c r="M13" s="151">
        <v>0</v>
      </c>
      <c r="N13" s="151">
        <v>0</v>
      </c>
      <c r="O13" s="112" t="s">
        <v>151</v>
      </c>
      <c r="P13" s="114" t="s">
        <v>474</v>
      </c>
    </row>
    <row r="14" spans="1:19" ht="33.75" customHeight="1" x14ac:dyDescent="0.3">
      <c r="A14" s="111">
        <f>'[1]1.HPTFagreements'!$F$44</f>
        <v>38827</v>
      </c>
      <c r="B14" s="112" t="s">
        <v>8</v>
      </c>
      <c r="C14" s="112" t="s">
        <v>697</v>
      </c>
      <c r="D14" s="112" t="s">
        <v>747</v>
      </c>
      <c r="E14" s="112" t="s">
        <v>475</v>
      </c>
      <c r="F14" s="158">
        <f>'[1]1.HPTFagreements'!$E$44</f>
        <v>74162</v>
      </c>
      <c r="G14" s="160">
        <f>'[1]1.HPTFagreements'!$N$44</f>
        <v>74162</v>
      </c>
      <c r="H14" s="127" t="s">
        <v>139</v>
      </c>
      <c r="I14" s="112" t="s">
        <v>356</v>
      </c>
      <c r="J14" s="112">
        <v>4</v>
      </c>
      <c r="K14" s="150">
        <v>6</v>
      </c>
      <c r="L14" s="151">
        <v>6</v>
      </c>
      <c r="M14" s="151">
        <v>0</v>
      </c>
      <c r="N14" s="151">
        <v>0</v>
      </c>
      <c r="O14" s="112" t="s">
        <v>143</v>
      </c>
      <c r="P14" s="114"/>
    </row>
    <row r="15" spans="1:19" ht="27.6" x14ac:dyDescent="0.3">
      <c r="A15" s="117">
        <f>'[1]1.HPTFagreements'!$F$45</f>
        <v>2003</v>
      </c>
      <c r="B15" s="112" t="s">
        <v>476</v>
      </c>
      <c r="C15" s="112" t="s">
        <v>9</v>
      </c>
      <c r="D15" s="112" t="s">
        <v>747</v>
      </c>
      <c r="E15" s="112" t="s">
        <v>153</v>
      </c>
      <c r="F15" s="159">
        <f>'[1]1.HPTFagreements'!$E$45</f>
        <v>1629067</v>
      </c>
      <c r="G15" s="159">
        <f>'[1]1.HPTFagreements'!$N$45</f>
        <v>1629067</v>
      </c>
      <c r="H15" s="112" t="s">
        <v>139</v>
      </c>
      <c r="I15" s="112" t="s">
        <v>358</v>
      </c>
      <c r="J15" s="112">
        <v>5</v>
      </c>
      <c r="K15" s="150">
        <v>14</v>
      </c>
      <c r="L15" s="150" t="s">
        <v>697</v>
      </c>
      <c r="M15" s="150" t="s">
        <v>697</v>
      </c>
      <c r="N15" s="150" t="s">
        <v>697</v>
      </c>
      <c r="O15" s="112" t="s">
        <v>151</v>
      </c>
      <c r="P15" s="114" t="s">
        <v>477</v>
      </c>
    </row>
    <row r="16" spans="1:19" ht="57.75" customHeight="1" x14ac:dyDescent="0.3">
      <c r="A16" s="111">
        <f>'[1]1.HPTFagreements'!$F$46</f>
        <v>37855</v>
      </c>
      <c r="B16" s="112" t="s">
        <v>10</v>
      </c>
      <c r="C16" s="112" t="s">
        <v>247</v>
      </c>
      <c r="D16" s="112" t="s">
        <v>747</v>
      </c>
      <c r="E16" s="112" t="s">
        <v>142</v>
      </c>
      <c r="F16" s="158">
        <f>'[1]1.HPTFagreements'!$E$46</f>
        <v>2500000</v>
      </c>
      <c r="G16" s="160">
        <f>'[1]1.HPTFagreements'!$N$46</f>
        <v>2500000</v>
      </c>
      <c r="H16" s="112" t="s">
        <v>139</v>
      </c>
      <c r="I16" s="112" t="s">
        <v>706</v>
      </c>
      <c r="J16" s="112">
        <v>8</v>
      </c>
      <c r="K16" s="150">
        <v>143</v>
      </c>
      <c r="L16" s="151">
        <v>0</v>
      </c>
      <c r="M16" s="151">
        <v>0</v>
      </c>
      <c r="N16" s="151">
        <v>143</v>
      </c>
      <c r="O16" s="112" t="s">
        <v>143</v>
      </c>
      <c r="P16" s="114"/>
    </row>
    <row r="17" spans="1:16" ht="169.5" customHeight="1" x14ac:dyDescent="0.3">
      <c r="A17" s="119">
        <f>'[1]1.HPTFagreements'!$F$48</f>
        <v>38254</v>
      </c>
      <c r="B17" s="112" t="s">
        <v>668</v>
      </c>
      <c r="C17" s="112" t="s">
        <v>259</v>
      </c>
      <c r="D17" s="112" t="s">
        <v>747</v>
      </c>
      <c r="E17" s="112" t="s">
        <v>154</v>
      </c>
      <c r="F17" s="158">
        <f>'[1]1.HPTFagreements'!$G$47</f>
        <v>6100000</v>
      </c>
      <c r="G17" s="158">
        <f>'[1]1.HPTFagreements'!$N$47</f>
        <v>7030546.8200000003</v>
      </c>
      <c r="H17" s="112" t="s">
        <v>139</v>
      </c>
      <c r="I17" s="112" t="s">
        <v>438</v>
      </c>
      <c r="J17" s="112">
        <v>7</v>
      </c>
      <c r="K17" s="151">
        <v>236</v>
      </c>
      <c r="L17" s="151">
        <v>0</v>
      </c>
      <c r="M17" s="151">
        <v>0</v>
      </c>
      <c r="N17" s="151">
        <v>236</v>
      </c>
      <c r="O17" s="112" t="s">
        <v>290</v>
      </c>
      <c r="P17" s="113" t="s">
        <v>704</v>
      </c>
    </row>
    <row r="18" spans="1:16" ht="61.5" customHeight="1" x14ac:dyDescent="0.3">
      <c r="A18" s="111">
        <f>'[1]1.HPTFagreements'!$F$52</f>
        <v>38077</v>
      </c>
      <c r="B18" s="112" t="s">
        <v>439</v>
      </c>
      <c r="C18" s="112" t="s">
        <v>697</v>
      </c>
      <c r="D18" s="112" t="s">
        <v>747</v>
      </c>
      <c r="E18" s="112" t="s">
        <v>142</v>
      </c>
      <c r="F18" s="158">
        <f>'[1]1.HPTFagreements'!$G$52</f>
        <v>665000</v>
      </c>
      <c r="G18" s="160">
        <f>'[1]1.HPTFagreements'!$N$52</f>
        <v>665000</v>
      </c>
      <c r="H18" s="112" t="s">
        <v>139</v>
      </c>
      <c r="I18" s="112" t="s">
        <v>357</v>
      </c>
      <c r="J18" s="112">
        <v>1</v>
      </c>
      <c r="K18" s="150">
        <v>3</v>
      </c>
      <c r="L18" s="151">
        <v>1</v>
      </c>
      <c r="M18" s="151">
        <v>1</v>
      </c>
      <c r="N18" s="151">
        <v>1</v>
      </c>
      <c r="O18" s="112" t="s">
        <v>143</v>
      </c>
      <c r="P18" s="114"/>
    </row>
    <row r="19" spans="1:16" ht="48.75" customHeight="1" x14ac:dyDescent="0.3">
      <c r="A19" s="119">
        <f>'[1]1.HPTFagreements'!$F$53</f>
        <v>38016</v>
      </c>
      <c r="B19" s="112" t="s">
        <v>11</v>
      </c>
      <c r="C19" s="112" t="s">
        <v>242</v>
      </c>
      <c r="D19" s="112" t="s">
        <v>747</v>
      </c>
      <c r="E19" s="112" t="s">
        <v>176</v>
      </c>
      <c r="F19" s="158">
        <f>'[1]1.HPTFagreements'!$G$53</f>
        <v>2187557</v>
      </c>
      <c r="G19" s="160">
        <f>'[1]1.HPTFagreements'!$N$53</f>
        <v>2187557</v>
      </c>
      <c r="H19" s="112" t="s">
        <v>139</v>
      </c>
      <c r="I19" s="112" t="s">
        <v>359</v>
      </c>
      <c r="J19" s="112">
        <v>6</v>
      </c>
      <c r="K19" s="150">
        <v>27</v>
      </c>
      <c r="L19" s="151">
        <v>0</v>
      </c>
      <c r="M19" s="151">
        <v>0</v>
      </c>
      <c r="N19" s="151">
        <v>27</v>
      </c>
      <c r="O19" s="112" t="s">
        <v>143</v>
      </c>
      <c r="P19" s="114"/>
    </row>
    <row r="20" spans="1:16" ht="42.75" customHeight="1" x14ac:dyDescent="0.3">
      <c r="A20" s="117">
        <f>'[1]1.HPTFagreements'!$F$54</f>
        <v>2005</v>
      </c>
      <c r="B20" s="112" t="s">
        <v>440</v>
      </c>
      <c r="C20" s="112" t="s">
        <v>697</v>
      </c>
      <c r="D20" s="112" t="s">
        <v>747</v>
      </c>
      <c r="E20" s="112" t="s">
        <v>142</v>
      </c>
      <c r="F20" s="158">
        <f>'[1]1.HPTFagreements'!$G$54</f>
        <v>2166900</v>
      </c>
      <c r="G20" s="160">
        <f>'[1]1.HPTFagreements'!$N$54</f>
        <v>2166900</v>
      </c>
      <c r="H20" s="112" t="s">
        <v>139</v>
      </c>
      <c r="I20" s="112" t="s">
        <v>367</v>
      </c>
      <c r="J20" s="112">
        <v>8</v>
      </c>
      <c r="K20" s="150">
        <v>42</v>
      </c>
      <c r="L20" s="151">
        <v>42</v>
      </c>
      <c r="M20" s="151">
        <v>0</v>
      </c>
      <c r="N20" s="151">
        <v>0</v>
      </c>
      <c r="O20" s="112" t="s">
        <v>143</v>
      </c>
      <c r="P20" s="114"/>
    </row>
    <row r="21" spans="1:16" ht="42.75" customHeight="1" x14ac:dyDescent="0.3">
      <c r="A21" s="111">
        <f>'[1]1.HPTFagreements'!$F$55</f>
        <v>38344</v>
      </c>
      <c r="B21" s="112" t="s">
        <v>12</v>
      </c>
      <c r="C21" s="112" t="s">
        <v>248</v>
      </c>
      <c r="D21" s="112" t="s">
        <v>747</v>
      </c>
      <c r="E21" s="112" t="s">
        <v>155</v>
      </c>
      <c r="F21" s="158">
        <f>'[1]1.HPTFagreements'!$G$55</f>
        <v>2062497</v>
      </c>
      <c r="G21" s="160">
        <f>'[1]1.HPTFagreements'!$N$55</f>
        <v>2062497.9999999998</v>
      </c>
      <c r="H21" s="115" t="s">
        <v>139</v>
      </c>
      <c r="I21" s="112" t="s">
        <v>360</v>
      </c>
      <c r="J21" s="112">
        <v>8</v>
      </c>
      <c r="K21" s="150">
        <v>43</v>
      </c>
      <c r="L21" s="151">
        <v>17</v>
      </c>
      <c r="M21" s="151">
        <v>17</v>
      </c>
      <c r="N21" s="151">
        <v>9</v>
      </c>
      <c r="O21" s="112" t="s">
        <v>143</v>
      </c>
      <c r="P21" s="114"/>
    </row>
    <row r="22" spans="1:16" ht="41.4" x14ac:dyDescent="0.3">
      <c r="A22" s="119">
        <f>'[1]1.HPTFagreements'!$F$57</f>
        <v>38259</v>
      </c>
      <c r="B22" s="112" t="s">
        <v>13</v>
      </c>
      <c r="C22" s="112" t="s">
        <v>697</v>
      </c>
      <c r="D22" s="112" t="s">
        <v>436</v>
      </c>
      <c r="E22" s="112" t="s">
        <v>625</v>
      </c>
      <c r="F22" s="158">
        <f>'[1]1.HPTFagreements'!$G$56</f>
        <v>30819.120000000003</v>
      </c>
      <c r="G22" s="160">
        <f>'[1]1.HPTFagreements'!$N$56</f>
        <v>30950.770000000004</v>
      </c>
      <c r="H22" s="112" t="s">
        <v>179</v>
      </c>
      <c r="I22" s="112" t="s">
        <v>361</v>
      </c>
      <c r="J22" s="112">
        <v>4</v>
      </c>
      <c r="K22" s="150">
        <v>1</v>
      </c>
      <c r="L22" s="150" t="s">
        <v>697</v>
      </c>
      <c r="M22" s="150" t="s">
        <v>697</v>
      </c>
      <c r="N22" s="150" t="s">
        <v>697</v>
      </c>
      <c r="O22" s="112" t="s">
        <v>141</v>
      </c>
      <c r="P22" s="121" t="s">
        <v>686</v>
      </c>
    </row>
    <row r="23" spans="1:16" ht="54.75" customHeight="1" x14ac:dyDescent="0.3">
      <c r="A23" s="111">
        <f>'[1]1.HPTFagreements'!$F$58</f>
        <v>38230</v>
      </c>
      <c r="B23" s="112" t="s">
        <v>14</v>
      </c>
      <c r="C23" s="112" t="s">
        <v>249</v>
      </c>
      <c r="D23" s="112" t="s">
        <v>747</v>
      </c>
      <c r="E23" s="112" t="s">
        <v>154</v>
      </c>
      <c r="F23" s="158">
        <f>'[1]1.HPTFagreements'!$G$58</f>
        <v>2120000</v>
      </c>
      <c r="G23" s="160">
        <f>'[1]1.HPTFagreements'!$N$58</f>
        <v>2120000</v>
      </c>
      <c r="H23" s="112" t="s">
        <v>139</v>
      </c>
      <c r="I23" s="112" t="s">
        <v>362</v>
      </c>
      <c r="J23" s="112">
        <v>7</v>
      </c>
      <c r="K23" s="150">
        <v>74</v>
      </c>
      <c r="L23" s="151">
        <v>30</v>
      </c>
      <c r="M23" s="151">
        <v>44</v>
      </c>
      <c r="N23" s="151">
        <v>0</v>
      </c>
      <c r="O23" s="112" t="s">
        <v>157</v>
      </c>
      <c r="P23" s="113"/>
    </row>
    <row r="24" spans="1:16" ht="41.4" x14ac:dyDescent="0.3">
      <c r="A24" s="119">
        <f>'[1]1.HPTFagreements'!$F$59</f>
        <v>38331</v>
      </c>
      <c r="B24" s="112" t="s">
        <v>15</v>
      </c>
      <c r="C24" s="112" t="s">
        <v>697</v>
      </c>
      <c r="D24" s="112" t="s">
        <v>747</v>
      </c>
      <c r="E24" s="112" t="s">
        <v>156</v>
      </c>
      <c r="F24" s="158">
        <f>'[1]1.HPTFagreements'!$G$59</f>
        <v>2826547</v>
      </c>
      <c r="G24" s="160">
        <f>'[1]1.HPTFagreements'!$N$59</f>
        <v>2826547</v>
      </c>
      <c r="H24" s="112" t="s">
        <v>139</v>
      </c>
      <c r="I24" s="112" t="s">
        <v>707</v>
      </c>
      <c r="J24" s="112">
        <v>8</v>
      </c>
      <c r="K24" s="150">
        <v>12</v>
      </c>
      <c r="L24" s="151">
        <v>5</v>
      </c>
      <c r="M24" s="151">
        <v>5</v>
      </c>
      <c r="N24" s="151">
        <v>2</v>
      </c>
      <c r="O24" s="112" t="s">
        <v>143</v>
      </c>
      <c r="P24" s="113" t="s">
        <v>685</v>
      </c>
    </row>
    <row r="25" spans="1:16" ht="29.25" customHeight="1" x14ac:dyDescent="0.3">
      <c r="A25" s="119">
        <f>'[1]1.HPTFagreements'!$F$61</f>
        <v>38299</v>
      </c>
      <c r="B25" s="112" t="s">
        <v>479</v>
      </c>
      <c r="C25" s="112" t="s">
        <v>697</v>
      </c>
      <c r="D25" s="112" t="s">
        <v>436</v>
      </c>
      <c r="E25" s="112" t="s">
        <v>276</v>
      </c>
      <c r="F25" s="158">
        <f>'[1]1.HPTFagreements'!G61</f>
        <v>39290</v>
      </c>
      <c r="G25" s="160">
        <f>'[1]1.HPTFagreements'!N61</f>
        <v>39290</v>
      </c>
      <c r="H25" s="112" t="s">
        <v>179</v>
      </c>
      <c r="I25" s="112" t="s">
        <v>364</v>
      </c>
      <c r="J25" s="112">
        <v>8</v>
      </c>
      <c r="K25" s="150">
        <v>1</v>
      </c>
      <c r="L25" s="150" t="s">
        <v>697</v>
      </c>
      <c r="M25" s="150" t="s">
        <v>697</v>
      </c>
      <c r="N25" s="150" t="s">
        <v>697</v>
      </c>
      <c r="O25" s="112" t="s">
        <v>141</v>
      </c>
      <c r="P25" s="121"/>
    </row>
    <row r="26" spans="1:16" ht="48" customHeight="1" x14ac:dyDescent="0.3">
      <c r="A26" s="119">
        <f>'[1]1.HPTFagreements'!$F$62</f>
        <v>38169</v>
      </c>
      <c r="B26" s="112" t="s">
        <v>478</v>
      </c>
      <c r="C26" s="112" t="s">
        <v>697</v>
      </c>
      <c r="D26" s="112" t="s">
        <v>747</v>
      </c>
      <c r="E26" s="112" t="s">
        <v>158</v>
      </c>
      <c r="F26" s="158">
        <f>'[1]1.HPTFagreements'!G62</f>
        <v>1300000</v>
      </c>
      <c r="G26" s="160">
        <f>'[1]1.HPTFagreements'!N62</f>
        <v>1317416.8</v>
      </c>
      <c r="H26" s="112" t="s">
        <v>139</v>
      </c>
      <c r="I26" s="112" t="s">
        <v>708</v>
      </c>
      <c r="J26" s="112">
        <v>7</v>
      </c>
      <c r="K26" s="150">
        <v>21</v>
      </c>
      <c r="L26" s="151">
        <v>21</v>
      </c>
      <c r="M26" s="151">
        <v>0</v>
      </c>
      <c r="N26" s="151">
        <v>0</v>
      </c>
      <c r="O26" s="112" t="s">
        <v>151</v>
      </c>
      <c r="P26" s="113"/>
    </row>
    <row r="27" spans="1:16" ht="37.5" customHeight="1" x14ac:dyDescent="0.3">
      <c r="A27" s="119">
        <f>'[1]1.HPTFagreements'!F64</f>
        <v>38574</v>
      </c>
      <c r="B27" s="122" t="s">
        <v>16</v>
      </c>
      <c r="C27" s="112" t="s">
        <v>697</v>
      </c>
      <c r="D27" s="112" t="s">
        <v>253</v>
      </c>
      <c r="E27" s="122" t="s">
        <v>295</v>
      </c>
      <c r="F27" s="158">
        <f>'[1]1.HPTFagreements'!G63</f>
        <v>5000000</v>
      </c>
      <c r="G27" s="160">
        <f>'[1]1.HPTFagreements'!N63</f>
        <v>5000000</v>
      </c>
      <c r="H27" s="112" t="s">
        <v>141</v>
      </c>
      <c r="I27" s="122" t="s">
        <v>138</v>
      </c>
      <c r="J27" s="112" t="s">
        <v>697</v>
      </c>
      <c r="K27" s="152" t="s">
        <v>697</v>
      </c>
      <c r="L27" s="152" t="s">
        <v>697</v>
      </c>
      <c r="M27" s="152" t="s">
        <v>697</v>
      </c>
      <c r="N27" s="152" t="s">
        <v>697</v>
      </c>
      <c r="O27" s="122" t="s">
        <v>159</v>
      </c>
      <c r="P27" s="113"/>
    </row>
    <row r="28" spans="1:16" ht="54.75" customHeight="1" x14ac:dyDescent="0.3">
      <c r="A28" s="119">
        <f>'[1]1.HPTFagreements'!$F$66</f>
        <v>38559</v>
      </c>
      <c r="B28" s="122" t="s">
        <v>481</v>
      </c>
      <c r="C28" s="112" t="s">
        <v>697</v>
      </c>
      <c r="D28" s="112" t="s">
        <v>253</v>
      </c>
      <c r="E28" s="112" t="s">
        <v>295</v>
      </c>
      <c r="F28" s="158">
        <f>'[1]1.HPTFagreements'!G66</f>
        <v>5000000</v>
      </c>
      <c r="G28" s="160">
        <f>'[1]1.HPTFagreements'!N66</f>
        <v>5000000</v>
      </c>
      <c r="H28" s="112" t="s">
        <v>141</v>
      </c>
      <c r="I28" s="122" t="s">
        <v>138</v>
      </c>
      <c r="J28" s="112" t="s">
        <v>697</v>
      </c>
      <c r="K28" s="152" t="s">
        <v>697</v>
      </c>
      <c r="L28" s="152" t="s">
        <v>697</v>
      </c>
      <c r="M28" s="152" t="s">
        <v>697</v>
      </c>
      <c r="N28" s="152" t="s">
        <v>697</v>
      </c>
      <c r="O28" s="120" t="s">
        <v>138</v>
      </c>
      <c r="P28" s="113"/>
    </row>
    <row r="29" spans="1:16" ht="42" customHeight="1" x14ac:dyDescent="0.3">
      <c r="A29" s="128">
        <v>2005</v>
      </c>
      <c r="B29" s="122" t="s">
        <v>500</v>
      </c>
      <c r="C29" s="112" t="s">
        <v>697</v>
      </c>
      <c r="D29" s="112" t="s">
        <v>747</v>
      </c>
      <c r="E29" s="112" t="s">
        <v>158</v>
      </c>
      <c r="F29" s="158">
        <f>'[1]1.HPTFagreements'!G67+'[1]1.HPTFagreements'!$E$106</f>
        <v>1842518</v>
      </c>
      <c r="G29" s="160">
        <f>'[1]1.HPTFagreements'!N67+'[1]1.HPTFagreements'!$N$106</f>
        <v>1842635.92</v>
      </c>
      <c r="H29" s="112" t="s">
        <v>139</v>
      </c>
      <c r="I29" s="112" t="s">
        <v>369</v>
      </c>
      <c r="J29" s="112">
        <v>1</v>
      </c>
      <c r="K29" s="150">
        <v>50</v>
      </c>
      <c r="L29" s="151">
        <v>5</v>
      </c>
      <c r="M29" s="151">
        <v>5</v>
      </c>
      <c r="N29" s="151">
        <v>40</v>
      </c>
      <c r="O29" s="112" t="s">
        <v>492</v>
      </c>
      <c r="P29" s="113" t="s">
        <v>626</v>
      </c>
    </row>
    <row r="30" spans="1:16" ht="31.5" customHeight="1" x14ac:dyDescent="0.3">
      <c r="A30" s="124">
        <v>2005</v>
      </c>
      <c r="B30" s="122" t="s">
        <v>644</v>
      </c>
      <c r="C30" s="112" t="s">
        <v>697</v>
      </c>
      <c r="D30" s="112" t="s">
        <v>747</v>
      </c>
      <c r="E30" s="112" t="s">
        <v>158</v>
      </c>
      <c r="F30" s="158">
        <f>'[1]1.HPTFagreements'!G68</f>
        <v>1045110</v>
      </c>
      <c r="G30" s="160">
        <f>'[1]1.HPTFagreements'!N68</f>
        <v>1045109.9999999999</v>
      </c>
      <c r="H30" s="112" t="s">
        <v>139</v>
      </c>
      <c r="I30" s="112" t="s">
        <v>370</v>
      </c>
      <c r="J30" s="112">
        <v>7</v>
      </c>
      <c r="K30" s="150">
        <v>16</v>
      </c>
      <c r="L30" s="151">
        <v>1</v>
      </c>
      <c r="M30" s="151">
        <v>1</v>
      </c>
      <c r="N30" s="151">
        <v>14</v>
      </c>
      <c r="O30" s="112" t="s">
        <v>151</v>
      </c>
      <c r="P30" s="113" t="s">
        <v>645</v>
      </c>
    </row>
    <row r="31" spans="1:16" ht="42" customHeight="1" x14ac:dyDescent="0.3">
      <c r="A31" s="119">
        <f>'[1]1.HPTFagreements'!$F$69</f>
        <v>38511</v>
      </c>
      <c r="B31" s="112" t="s">
        <v>17</v>
      </c>
      <c r="C31" s="112" t="s">
        <v>697</v>
      </c>
      <c r="D31" s="112" t="s">
        <v>747</v>
      </c>
      <c r="E31" s="112" t="s">
        <v>158</v>
      </c>
      <c r="F31" s="158">
        <f>'[1]1.HPTFagreements'!G69</f>
        <v>773808</v>
      </c>
      <c r="G31" s="160">
        <f>'[1]1.HPTFagreements'!N69</f>
        <v>773808</v>
      </c>
      <c r="H31" s="112" t="s">
        <v>139</v>
      </c>
      <c r="I31" s="112" t="s">
        <v>371</v>
      </c>
      <c r="J31" s="112">
        <v>7</v>
      </c>
      <c r="K31" s="150">
        <v>15</v>
      </c>
      <c r="L31" s="150">
        <v>15</v>
      </c>
      <c r="M31" s="150">
        <v>0</v>
      </c>
      <c r="N31" s="150">
        <v>0</v>
      </c>
      <c r="O31" s="120" t="s">
        <v>143</v>
      </c>
      <c r="P31" s="125" t="s">
        <v>627</v>
      </c>
    </row>
    <row r="32" spans="1:16" ht="57" customHeight="1" x14ac:dyDescent="0.3">
      <c r="A32" s="119">
        <f>'[1]1.HPTFagreements'!$F$71</f>
        <v>38715</v>
      </c>
      <c r="B32" s="112" t="s">
        <v>18</v>
      </c>
      <c r="C32" s="112" t="s">
        <v>483</v>
      </c>
      <c r="D32" s="112" t="s">
        <v>747</v>
      </c>
      <c r="E32" s="112" t="s">
        <v>160</v>
      </c>
      <c r="F32" s="158">
        <f>'[1]1.HPTFagreements'!G71</f>
        <v>1700000</v>
      </c>
      <c r="G32" s="158">
        <f>'[1]1.HPTFagreements'!N71</f>
        <v>1700000</v>
      </c>
      <c r="H32" s="112" t="s">
        <v>139</v>
      </c>
      <c r="I32" s="112" t="s">
        <v>372</v>
      </c>
      <c r="J32" s="112">
        <v>6</v>
      </c>
      <c r="K32" s="150">
        <v>138</v>
      </c>
      <c r="L32" s="150" t="s">
        <v>697</v>
      </c>
      <c r="M32" s="150" t="s">
        <v>697</v>
      </c>
      <c r="N32" s="150" t="s">
        <v>697</v>
      </c>
      <c r="O32" s="112" t="s">
        <v>143</v>
      </c>
      <c r="P32" s="113" t="s">
        <v>482</v>
      </c>
    </row>
    <row r="33" spans="1:16" ht="55.2" x14ac:dyDescent="0.3">
      <c r="A33" s="119">
        <f>'[1]1.HPTFagreements'!$F$72</f>
        <v>40249</v>
      </c>
      <c r="B33" s="112" t="s">
        <v>18</v>
      </c>
      <c r="C33" s="112" t="s">
        <v>250</v>
      </c>
      <c r="D33" s="112" t="s">
        <v>747</v>
      </c>
      <c r="E33" s="112" t="s">
        <v>217</v>
      </c>
      <c r="F33" s="158">
        <f>'[1]1.HPTFagreements'!G72</f>
        <v>2900000</v>
      </c>
      <c r="G33" s="158">
        <f>'[1]1.HPTFagreements'!N72</f>
        <v>2900000</v>
      </c>
      <c r="H33" s="112" t="s">
        <v>488</v>
      </c>
      <c r="I33" s="112" t="s">
        <v>696</v>
      </c>
      <c r="J33" s="112">
        <v>8</v>
      </c>
      <c r="K33" s="150">
        <v>22</v>
      </c>
      <c r="L33" s="151">
        <v>0</v>
      </c>
      <c r="M33" s="151">
        <v>0</v>
      </c>
      <c r="N33" s="151">
        <v>22</v>
      </c>
      <c r="O33" s="112" t="s">
        <v>143</v>
      </c>
      <c r="P33" s="113"/>
    </row>
    <row r="34" spans="1:16" ht="69" x14ac:dyDescent="0.3">
      <c r="A34" s="119">
        <f>'[1]1.HPTFagreements'!$F$73</f>
        <v>40759</v>
      </c>
      <c r="B34" s="112" t="s">
        <v>18</v>
      </c>
      <c r="C34" s="112" t="s">
        <v>697</v>
      </c>
      <c r="D34" s="112" t="s">
        <v>747</v>
      </c>
      <c r="E34" s="112" t="s">
        <v>161</v>
      </c>
      <c r="F34" s="158">
        <f>'[1]1.HPTFagreements'!G73</f>
        <v>1772400</v>
      </c>
      <c r="G34" s="158">
        <f>'[1]1.HPTFagreements'!N73</f>
        <v>3955411.9699999997</v>
      </c>
      <c r="H34" s="112" t="s">
        <v>139</v>
      </c>
      <c r="I34" s="112" t="s">
        <v>269</v>
      </c>
      <c r="J34" s="112">
        <v>7</v>
      </c>
      <c r="K34" s="150">
        <v>7</v>
      </c>
      <c r="L34" s="151">
        <v>4</v>
      </c>
      <c r="M34" s="151">
        <v>0</v>
      </c>
      <c r="N34" s="151">
        <v>3</v>
      </c>
      <c r="O34" s="112" t="s">
        <v>143</v>
      </c>
      <c r="P34" s="113" t="s">
        <v>680</v>
      </c>
    </row>
    <row r="35" spans="1:16" ht="32.25" customHeight="1" x14ac:dyDescent="0.3">
      <c r="A35" s="119">
        <f>'[1]1.HPTFagreements'!$F$74</f>
        <v>38560</v>
      </c>
      <c r="B35" s="112" t="s">
        <v>441</v>
      </c>
      <c r="C35" s="112" t="s">
        <v>251</v>
      </c>
      <c r="D35" s="112" t="s">
        <v>747</v>
      </c>
      <c r="E35" s="112" t="s">
        <v>158</v>
      </c>
      <c r="F35" s="158">
        <f>'[1]1.HPTFagreements'!G74</f>
        <v>1300000</v>
      </c>
      <c r="G35" s="158">
        <f>'[1]1.HPTFagreements'!N74</f>
        <v>1299999.9999999995</v>
      </c>
      <c r="H35" s="112" t="s">
        <v>139</v>
      </c>
      <c r="I35" s="112" t="s">
        <v>162</v>
      </c>
      <c r="J35" s="112">
        <v>8</v>
      </c>
      <c r="K35" s="150">
        <v>10</v>
      </c>
      <c r="L35" s="151">
        <v>10</v>
      </c>
      <c r="M35" s="151">
        <v>0</v>
      </c>
      <c r="N35" s="151">
        <v>0</v>
      </c>
      <c r="O35" s="112" t="s">
        <v>157</v>
      </c>
      <c r="P35" s="113" t="s">
        <v>489</v>
      </c>
    </row>
    <row r="36" spans="1:16" ht="41.4" x14ac:dyDescent="0.3">
      <c r="A36" s="111">
        <v>38784</v>
      </c>
      <c r="B36" s="112" t="s">
        <v>442</v>
      </c>
      <c r="C36" s="112" t="s">
        <v>697</v>
      </c>
      <c r="D36" s="112" t="s">
        <v>253</v>
      </c>
      <c r="E36" s="112" t="s">
        <v>295</v>
      </c>
      <c r="F36" s="158">
        <f>'[1]1.HPTFagreements'!G75</f>
        <v>3000000</v>
      </c>
      <c r="G36" s="160">
        <f>'[1]1.HPTFagreements'!N75</f>
        <v>3300000</v>
      </c>
      <c r="H36" s="112" t="s">
        <v>141</v>
      </c>
      <c r="I36" s="112" t="s">
        <v>141</v>
      </c>
      <c r="J36" s="112" t="s">
        <v>697</v>
      </c>
      <c r="K36" s="152" t="s">
        <v>697</v>
      </c>
      <c r="L36" s="152" t="s">
        <v>697</v>
      </c>
      <c r="M36" s="152" t="s">
        <v>697</v>
      </c>
      <c r="N36" s="152" t="s">
        <v>697</v>
      </c>
      <c r="O36" s="112" t="s">
        <v>163</v>
      </c>
      <c r="P36" s="113"/>
    </row>
    <row r="37" spans="1:16" ht="100.5" customHeight="1" x14ac:dyDescent="0.3">
      <c r="A37" s="119">
        <f>'[1]1.HPTFagreements'!$F$77</f>
        <v>38545</v>
      </c>
      <c r="B37" s="112" t="s">
        <v>19</v>
      </c>
      <c r="C37" s="112" t="s">
        <v>697</v>
      </c>
      <c r="D37" s="112" t="s">
        <v>253</v>
      </c>
      <c r="E37" s="112" t="s">
        <v>490</v>
      </c>
      <c r="F37" s="158">
        <f>'[1]1.HPTFagreements'!G77</f>
        <v>100000</v>
      </c>
      <c r="G37" s="160">
        <f>'[1]1.HPTFagreements'!N77</f>
        <v>100000</v>
      </c>
      <c r="H37" s="112" t="s">
        <v>139</v>
      </c>
      <c r="I37" s="112" t="s">
        <v>374</v>
      </c>
      <c r="J37" s="112">
        <v>1</v>
      </c>
      <c r="K37" s="150" t="s">
        <v>697</v>
      </c>
      <c r="L37" s="151" t="s">
        <v>252</v>
      </c>
      <c r="M37" s="151">
        <v>0</v>
      </c>
      <c r="N37" s="151">
        <v>0</v>
      </c>
      <c r="O37" s="112" t="s">
        <v>143</v>
      </c>
      <c r="P37" s="113" t="s">
        <v>491</v>
      </c>
    </row>
    <row r="38" spans="1:16" ht="107.25" customHeight="1" x14ac:dyDescent="0.3">
      <c r="A38" s="119">
        <f>'[1]1.HPTFagreements'!$F$78</f>
        <v>38625</v>
      </c>
      <c r="B38" s="112" t="s">
        <v>443</v>
      </c>
      <c r="C38" s="112" t="s">
        <v>254</v>
      </c>
      <c r="D38" s="112" t="s">
        <v>747</v>
      </c>
      <c r="E38" s="112" t="s">
        <v>628</v>
      </c>
      <c r="F38" s="158">
        <f>'[1]1.HPTFagreements'!G78</f>
        <v>2867294</v>
      </c>
      <c r="G38" s="160">
        <f>'[1]1.HPTFagreements'!N78</f>
        <v>704200.5</v>
      </c>
      <c r="H38" s="112" t="s">
        <v>139</v>
      </c>
      <c r="I38" s="112" t="s">
        <v>375</v>
      </c>
      <c r="J38" s="112">
        <v>6</v>
      </c>
      <c r="K38" s="150">
        <v>84</v>
      </c>
      <c r="L38" s="151">
        <v>84</v>
      </c>
      <c r="M38" s="151">
        <v>0</v>
      </c>
      <c r="N38" s="151">
        <v>0</v>
      </c>
      <c r="O38" s="112" t="s">
        <v>143</v>
      </c>
      <c r="P38" s="113" t="s">
        <v>687</v>
      </c>
    </row>
    <row r="39" spans="1:16" ht="55.2" x14ac:dyDescent="0.3">
      <c r="A39" s="119">
        <f>'[1]1.HPTFagreements'!F80</f>
        <v>38603</v>
      </c>
      <c r="B39" s="112" t="s">
        <v>20</v>
      </c>
      <c r="C39" s="112" t="s">
        <v>255</v>
      </c>
      <c r="D39" s="112" t="s">
        <v>747</v>
      </c>
      <c r="E39" s="112" t="s">
        <v>154</v>
      </c>
      <c r="F39" s="158">
        <f>'[1]1.HPTFagreements'!G80</f>
        <v>1600000</v>
      </c>
      <c r="G39" s="160">
        <f>'[1]1.HPTFagreements'!$N$80</f>
        <v>1874337.83</v>
      </c>
      <c r="H39" s="112" t="s">
        <v>139</v>
      </c>
      <c r="I39" s="112" t="s">
        <v>709</v>
      </c>
      <c r="J39" s="112">
        <v>8</v>
      </c>
      <c r="K39" s="150">
        <v>11</v>
      </c>
      <c r="L39" s="151">
        <v>5</v>
      </c>
      <c r="M39" s="151">
        <v>6</v>
      </c>
      <c r="N39" s="151">
        <v>0</v>
      </c>
      <c r="O39" s="112" t="s">
        <v>143</v>
      </c>
      <c r="P39" s="113"/>
    </row>
    <row r="40" spans="1:16" ht="66.75" customHeight="1" x14ac:dyDescent="0.3">
      <c r="A40" s="119">
        <f>'[1]1.HPTFagreements'!F81</f>
        <v>38530</v>
      </c>
      <c r="B40" s="112" t="s">
        <v>21</v>
      </c>
      <c r="C40" s="112" t="s">
        <v>697</v>
      </c>
      <c r="D40" s="112" t="s">
        <v>253</v>
      </c>
      <c r="E40" s="112" t="s">
        <v>295</v>
      </c>
      <c r="F40" s="158">
        <f>'[1]1.HPTFagreements'!G81</f>
        <v>5000000</v>
      </c>
      <c r="G40" s="160">
        <f>'[1]1.HPTFagreements'!$N$81</f>
        <v>5000000</v>
      </c>
      <c r="H40" s="112" t="s">
        <v>141</v>
      </c>
      <c r="I40" s="112" t="s">
        <v>141</v>
      </c>
      <c r="J40" s="112" t="s">
        <v>697</v>
      </c>
      <c r="K40" s="152" t="s">
        <v>697</v>
      </c>
      <c r="L40" s="152" t="s">
        <v>697</v>
      </c>
      <c r="M40" s="152" t="s">
        <v>697</v>
      </c>
      <c r="N40" s="152" t="s">
        <v>697</v>
      </c>
      <c r="O40" s="112" t="s">
        <v>141</v>
      </c>
      <c r="P40" s="113"/>
    </row>
    <row r="41" spans="1:16" ht="45" customHeight="1" x14ac:dyDescent="0.3">
      <c r="A41" s="119">
        <f>'[1]1.HPTFagreements'!F82</f>
        <v>39300</v>
      </c>
      <c r="B41" s="112" t="s">
        <v>22</v>
      </c>
      <c r="C41" s="112" t="s">
        <v>697</v>
      </c>
      <c r="D41" s="112" t="s">
        <v>747</v>
      </c>
      <c r="E41" s="112" t="s">
        <v>154</v>
      </c>
      <c r="F41" s="158">
        <f>'[1]1.HPTFagreements'!G82</f>
        <v>6677043</v>
      </c>
      <c r="G41" s="160">
        <f>'[1]1.HPTFagreements'!$N$82</f>
        <v>7265830</v>
      </c>
      <c r="H41" s="112" t="s">
        <v>139</v>
      </c>
      <c r="I41" s="112" t="s">
        <v>377</v>
      </c>
      <c r="J41" s="112">
        <v>4</v>
      </c>
      <c r="K41" s="150">
        <v>72</v>
      </c>
      <c r="L41" s="151">
        <v>0</v>
      </c>
      <c r="M41" s="151">
        <v>0</v>
      </c>
      <c r="N41" s="151">
        <v>72</v>
      </c>
      <c r="O41" s="112" t="s">
        <v>143</v>
      </c>
      <c r="P41" s="113"/>
    </row>
    <row r="42" spans="1:16" ht="43.5" customHeight="1" x14ac:dyDescent="0.3">
      <c r="A42" s="119">
        <f>'[1]1.HPTFagreements'!F83</f>
        <v>39183</v>
      </c>
      <c r="B42" s="112" t="s">
        <v>23</v>
      </c>
      <c r="C42" s="112" t="s">
        <v>697</v>
      </c>
      <c r="D42" s="112" t="s">
        <v>747</v>
      </c>
      <c r="E42" s="112" t="s">
        <v>142</v>
      </c>
      <c r="F42" s="158">
        <f>'[1]1.HPTFagreements'!G83</f>
        <v>3150000</v>
      </c>
      <c r="G42" s="160">
        <f>'[1]1.HPTFagreements'!$N$83</f>
        <v>3150000</v>
      </c>
      <c r="H42" s="112" t="s">
        <v>139</v>
      </c>
      <c r="I42" s="112" t="s">
        <v>378</v>
      </c>
      <c r="J42" s="112">
        <v>4</v>
      </c>
      <c r="K42" s="150">
        <v>36</v>
      </c>
      <c r="L42" s="151">
        <v>0</v>
      </c>
      <c r="M42" s="151">
        <v>0</v>
      </c>
      <c r="N42" s="151">
        <v>36</v>
      </c>
      <c r="O42" s="112" t="s">
        <v>143</v>
      </c>
      <c r="P42" s="113"/>
    </row>
    <row r="43" spans="1:16" ht="30" customHeight="1" x14ac:dyDescent="0.3">
      <c r="A43" s="124">
        <f>'[1]1.HPTFagreements'!F84</f>
        <v>2006</v>
      </c>
      <c r="B43" s="112" t="s">
        <v>651</v>
      </c>
      <c r="C43" s="112" t="s">
        <v>652</v>
      </c>
      <c r="D43" s="112" t="s">
        <v>747</v>
      </c>
      <c r="E43" s="112" t="s">
        <v>178</v>
      </c>
      <c r="F43" s="158">
        <f>'[1]1.HPTFagreements'!G84</f>
        <v>8750000</v>
      </c>
      <c r="G43" s="160">
        <f>'[1]1.HPTFagreements'!$N$84</f>
        <v>8750000</v>
      </c>
      <c r="H43" s="112" t="s">
        <v>139</v>
      </c>
      <c r="I43" s="112" t="s">
        <v>379</v>
      </c>
      <c r="J43" s="112">
        <v>1</v>
      </c>
      <c r="K43" s="150" t="s">
        <v>697</v>
      </c>
      <c r="L43" s="150" t="s">
        <v>697</v>
      </c>
      <c r="M43" s="150" t="s">
        <v>697</v>
      </c>
      <c r="N43" s="150" t="s">
        <v>697</v>
      </c>
      <c r="O43" s="120" t="s">
        <v>138</v>
      </c>
      <c r="P43" s="113"/>
    </row>
    <row r="44" spans="1:16" ht="39" customHeight="1" x14ac:dyDescent="0.3">
      <c r="A44" s="119">
        <f>'[1]1.HPTFagreements'!F85</f>
        <v>38890</v>
      </c>
      <c r="B44" s="112" t="s">
        <v>24</v>
      </c>
      <c r="C44" s="112" t="s">
        <v>697</v>
      </c>
      <c r="D44" s="112" t="s">
        <v>436</v>
      </c>
      <c r="E44" s="112" t="s">
        <v>584</v>
      </c>
      <c r="F44" s="158">
        <f>'[1]1.HPTFagreements'!G85</f>
        <v>83196.7</v>
      </c>
      <c r="G44" s="160">
        <f>'[1]1.HPTFagreements'!$N$85</f>
        <v>89816.7</v>
      </c>
      <c r="H44" s="112" t="s">
        <v>179</v>
      </c>
      <c r="I44" s="112" t="s">
        <v>380</v>
      </c>
      <c r="J44" s="112">
        <v>4</v>
      </c>
      <c r="K44" s="150">
        <v>1</v>
      </c>
      <c r="L44" s="150" t="s">
        <v>697</v>
      </c>
      <c r="M44" s="150" t="s">
        <v>697</v>
      </c>
      <c r="N44" s="150" t="s">
        <v>697</v>
      </c>
      <c r="O44" s="112" t="s">
        <v>141</v>
      </c>
      <c r="P44" s="114"/>
    </row>
    <row r="45" spans="1:16" ht="138" x14ac:dyDescent="0.3">
      <c r="A45" s="119">
        <v>38929</v>
      </c>
      <c r="B45" s="112" t="s">
        <v>493</v>
      </c>
      <c r="C45" s="112" t="s">
        <v>742</v>
      </c>
      <c r="D45" s="112" t="s">
        <v>747</v>
      </c>
      <c r="E45" s="112" t="s">
        <v>164</v>
      </c>
      <c r="F45" s="158">
        <f>'[1]1.HPTFagreements'!$G$87</f>
        <v>1200000</v>
      </c>
      <c r="G45" s="160">
        <f>'[1]1.HPTFagreements'!$N$87</f>
        <v>1200000</v>
      </c>
      <c r="H45" s="112" t="s">
        <v>179</v>
      </c>
      <c r="I45" s="115" t="s">
        <v>698</v>
      </c>
      <c r="J45" s="112">
        <v>7</v>
      </c>
      <c r="K45" s="150">
        <v>80</v>
      </c>
      <c r="L45" s="151">
        <v>0</v>
      </c>
      <c r="M45" s="151">
        <v>0</v>
      </c>
      <c r="N45" s="151">
        <v>80</v>
      </c>
      <c r="O45" s="112" t="s">
        <v>166</v>
      </c>
      <c r="P45" s="112" t="s">
        <v>381</v>
      </c>
    </row>
    <row r="46" spans="1:16" ht="30.75" customHeight="1" x14ac:dyDescent="0.3">
      <c r="A46" s="111">
        <v>39037</v>
      </c>
      <c r="B46" s="112" t="s">
        <v>25</v>
      </c>
      <c r="C46" s="112" t="s">
        <v>256</v>
      </c>
      <c r="D46" s="112" t="s">
        <v>747</v>
      </c>
      <c r="E46" s="115" t="s">
        <v>158</v>
      </c>
      <c r="F46" s="158">
        <f>'[1]1.HPTFagreements'!G90</f>
        <v>3477659</v>
      </c>
      <c r="G46" s="160">
        <f>'[1]1.HPTFagreements'!N90</f>
        <v>3477659.0000000005</v>
      </c>
      <c r="H46" s="115" t="s">
        <v>139</v>
      </c>
      <c r="I46" s="115" t="s">
        <v>165</v>
      </c>
      <c r="J46" s="112">
        <v>7</v>
      </c>
      <c r="K46" s="150">
        <v>44</v>
      </c>
      <c r="L46" s="151">
        <v>0</v>
      </c>
      <c r="M46" s="151">
        <v>44</v>
      </c>
      <c r="N46" s="151">
        <v>0</v>
      </c>
      <c r="O46" s="115" t="s">
        <v>143</v>
      </c>
      <c r="P46" s="114" t="s">
        <v>257</v>
      </c>
    </row>
    <row r="47" spans="1:16" ht="33.75" customHeight="1" x14ac:dyDescent="0.3">
      <c r="A47" s="124">
        <f>'[1]1.HPTFagreements'!$F$91</f>
        <v>2006</v>
      </c>
      <c r="B47" s="112" t="s">
        <v>26</v>
      </c>
      <c r="C47" s="112" t="s">
        <v>697</v>
      </c>
      <c r="D47" s="112" t="s">
        <v>436</v>
      </c>
      <c r="E47" s="112" t="s">
        <v>276</v>
      </c>
      <c r="F47" s="158">
        <f>'[1]1.HPTFagreements'!$G$91</f>
        <v>36689.72</v>
      </c>
      <c r="G47" s="158">
        <f>'[1]1.HPTFagreements'!$N$91</f>
        <v>13716.24</v>
      </c>
      <c r="H47" s="112" t="s">
        <v>179</v>
      </c>
      <c r="I47" s="112" t="s">
        <v>277</v>
      </c>
      <c r="J47" s="112">
        <v>7</v>
      </c>
      <c r="K47" s="150">
        <v>1</v>
      </c>
      <c r="L47" s="150" t="s">
        <v>697</v>
      </c>
      <c r="M47" s="150" t="s">
        <v>697</v>
      </c>
      <c r="N47" s="150" t="s">
        <v>697</v>
      </c>
      <c r="O47" s="112" t="s">
        <v>141</v>
      </c>
      <c r="P47" s="114"/>
    </row>
    <row r="48" spans="1:16" ht="41.4" x14ac:dyDescent="0.3">
      <c r="A48" s="124">
        <v>2006</v>
      </c>
      <c r="B48" s="112" t="s">
        <v>444</v>
      </c>
      <c r="C48" s="112" t="s">
        <v>697</v>
      </c>
      <c r="D48" s="112" t="s">
        <v>253</v>
      </c>
      <c r="E48" s="112" t="s">
        <v>295</v>
      </c>
      <c r="F48" s="158">
        <f>'[1]1.HPTFagreements'!G92</f>
        <v>2000000</v>
      </c>
      <c r="G48" s="160">
        <f>'[1]1.HPTFagreements'!N92</f>
        <v>2000000</v>
      </c>
      <c r="H48" s="112" t="s">
        <v>141</v>
      </c>
      <c r="I48" s="112" t="s">
        <v>141</v>
      </c>
      <c r="J48" s="112" t="s">
        <v>697</v>
      </c>
      <c r="K48" s="152" t="s">
        <v>697</v>
      </c>
      <c r="L48" s="152" t="s">
        <v>697</v>
      </c>
      <c r="M48" s="152" t="s">
        <v>697</v>
      </c>
      <c r="N48" s="152" t="s">
        <v>697</v>
      </c>
      <c r="O48" s="112" t="s">
        <v>141</v>
      </c>
      <c r="P48" s="114"/>
    </row>
    <row r="49" spans="1:16" ht="41.4" x14ac:dyDescent="0.3">
      <c r="A49" s="126">
        <f>'[1]1.HPTFagreements'!F93</f>
        <v>2006</v>
      </c>
      <c r="B49" s="112" t="s">
        <v>444</v>
      </c>
      <c r="C49" s="112" t="s">
        <v>697</v>
      </c>
      <c r="D49" s="156" t="s">
        <v>253</v>
      </c>
      <c r="E49" s="112" t="s">
        <v>295</v>
      </c>
      <c r="F49" s="158">
        <f>'[1]1.HPTFagreements'!G93</f>
        <v>2000000</v>
      </c>
      <c r="G49" s="160">
        <f>'[1]1.HPTFagreements'!N93</f>
        <v>2000000</v>
      </c>
      <c r="H49" s="112" t="s">
        <v>141</v>
      </c>
      <c r="I49" s="112" t="s">
        <v>141</v>
      </c>
      <c r="J49" s="112" t="s">
        <v>697</v>
      </c>
      <c r="K49" s="152" t="s">
        <v>697</v>
      </c>
      <c r="L49" s="152" t="s">
        <v>697</v>
      </c>
      <c r="M49" s="152" t="s">
        <v>697</v>
      </c>
      <c r="N49" s="152" t="s">
        <v>697</v>
      </c>
      <c r="O49" s="120" t="s">
        <v>138</v>
      </c>
      <c r="P49" s="114"/>
    </row>
    <row r="50" spans="1:16" ht="69.75" customHeight="1" x14ac:dyDescent="0.3">
      <c r="A50" s="119">
        <f>'[1]1.HPTFagreements'!$F$94</f>
        <v>39078</v>
      </c>
      <c r="B50" s="112" t="s">
        <v>27</v>
      </c>
      <c r="C50" s="112" t="s">
        <v>653</v>
      </c>
      <c r="D50" s="112" t="s">
        <v>747</v>
      </c>
      <c r="E50" s="112" t="s">
        <v>654</v>
      </c>
      <c r="F50" s="158">
        <f>'[1]1.HPTFagreements'!G94</f>
        <v>25000000</v>
      </c>
      <c r="G50" s="160">
        <f>'[1]1.HPTFagreements'!N94</f>
        <v>24550000</v>
      </c>
      <c r="H50" s="112" t="s">
        <v>139</v>
      </c>
      <c r="I50" s="112" t="s">
        <v>655</v>
      </c>
      <c r="J50" s="112">
        <v>7</v>
      </c>
      <c r="K50" s="150">
        <v>245</v>
      </c>
      <c r="L50" s="150" t="s">
        <v>697</v>
      </c>
      <c r="M50" s="150" t="s">
        <v>697</v>
      </c>
      <c r="N50" s="150" t="s">
        <v>697</v>
      </c>
      <c r="O50" s="112" t="s">
        <v>143</v>
      </c>
      <c r="P50" s="114"/>
    </row>
    <row r="51" spans="1:16" ht="41.4" x14ac:dyDescent="0.3">
      <c r="A51" s="119">
        <f>'[1]1.HPTFagreements'!$F$95</f>
        <v>38929</v>
      </c>
      <c r="B51" s="112" t="s">
        <v>445</v>
      </c>
      <c r="C51" s="112" t="s">
        <v>697</v>
      </c>
      <c r="D51" s="112" t="s">
        <v>747</v>
      </c>
      <c r="E51" s="112" t="s">
        <v>142</v>
      </c>
      <c r="F51" s="158">
        <f>'[1]1.HPTFagreements'!G95</f>
        <v>5046960</v>
      </c>
      <c r="G51" s="158">
        <f>'[1]1.HPTFagreements'!$N95</f>
        <v>5051491.55</v>
      </c>
      <c r="H51" s="112" t="s">
        <v>139</v>
      </c>
      <c r="I51" s="112" t="s">
        <v>382</v>
      </c>
      <c r="J51" s="112">
        <v>1</v>
      </c>
      <c r="K51" s="150">
        <v>22</v>
      </c>
      <c r="L51" s="151">
        <v>9</v>
      </c>
      <c r="M51" s="151">
        <v>9</v>
      </c>
      <c r="N51" s="151">
        <v>4</v>
      </c>
      <c r="O51" s="112" t="s">
        <v>143</v>
      </c>
      <c r="P51" s="114" t="s">
        <v>688</v>
      </c>
    </row>
    <row r="52" spans="1:16" ht="34.5" customHeight="1" x14ac:dyDescent="0.3">
      <c r="A52" s="119">
        <f>'[1]1.HPTFagreements'!$F$97</f>
        <v>39015</v>
      </c>
      <c r="B52" s="112" t="s">
        <v>495</v>
      </c>
      <c r="C52" s="112" t="s">
        <v>697</v>
      </c>
      <c r="D52" s="112" t="s">
        <v>747</v>
      </c>
      <c r="E52" s="112" t="s">
        <v>142</v>
      </c>
      <c r="F52" s="158">
        <f>'[1]1.HPTFagreements'!G97</f>
        <v>2565400</v>
      </c>
      <c r="G52" s="158">
        <f>'[1]1.HPTFagreements'!N97</f>
        <v>2565400</v>
      </c>
      <c r="H52" s="112" t="s">
        <v>139</v>
      </c>
      <c r="I52" s="112" t="s">
        <v>383</v>
      </c>
      <c r="J52" s="112">
        <v>4</v>
      </c>
      <c r="K52" s="150">
        <v>24</v>
      </c>
      <c r="L52" s="151">
        <v>0</v>
      </c>
      <c r="M52" s="151">
        <v>0</v>
      </c>
      <c r="N52" s="151">
        <v>24</v>
      </c>
      <c r="O52" s="112" t="s">
        <v>143</v>
      </c>
      <c r="P52" s="113"/>
    </row>
    <row r="53" spans="1:16" ht="71.25" customHeight="1" x14ac:dyDescent="0.3">
      <c r="A53" s="119">
        <f>'[1]1.HPTFagreements'!$F$98</f>
        <v>39080</v>
      </c>
      <c r="B53" s="112" t="s">
        <v>28</v>
      </c>
      <c r="C53" s="112" t="s">
        <v>260</v>
      </c>
      <c r="D53" s="112" t="s">
        <v>747</v>
      </c>
      <c r="E53" s="112" t="s">
        <v>236</v>
      </c>
      <c r="F53" s="158">
        <f>'[1]1.HPTFagreements'!G98</f>
        <v>1380000</v>
      </c>
      <c r="G53" s="158">
        <f>'[1]1.HPTFagreements'!$N98</f>
        <v>3949999.9999999995</v>
      </c>
      <c r="H53" s="112" t="s">
        <v>496</v>
      </c>
      <c r="I53" s="112" t="s">
        <v>710</v>
      </c>
      <c r="J53" s="112">
        <v>8</v>
      </c>
      <c r="K53" s="150">
        <v>28</v>
      </c>
      <c r="L53" s="150">
        <v>0</v>
      </c>
      <c r="M53" s="150">
        <v>0</v>
      </c>
      <c r="N53" s="150">
        <v>28</v>
      </c>
      <c r="O53" s="120" t="s">
        <v>143</v>
      </c>
      <c r="P53" s="113" t="s">
        <v>689</v>
      </c>
    </row>
    <row r="54" spans="1:16" ht="85.5" customHeight="1" x14ac:dyDescent="0.3">
      <c r="A54" s="119">
        <f>'[1]1.HPTFagreements'!$F$100</f>
        <v>38978</v>
      </c>
      <c r="B54" s="112" t="s">
        <v>497</v>
      </c>
      <c r="C54" s="112" t="s">
        <v>697</v>
      </c>
      <c r="D54" s="112" t="s">
        <v>747</v>
      </c>
      <c r="E54" s="112" t="s">
        <v>155</v>
      </c>
      <c r="F54" s="158">
        <f>'[1]1.HPTFagreements'!G100</f>
        <v>14896120</v>
      </c>
      <c r="G54" s="158">
        <f>'[1]1.HPTFagreements'!$N100</f>
        <v>14193167.51</v>
      </c>
      <c r="H54" s="112" t="s">
        <v>139</v>
      </c>
      <c r="I54" s="112" t="s">
        <v>385</v>
      </c>
      <c r="J54" s="112">
        <v>2</v>
      </c>
      <c r="K54" s="150">
        <v>73</v>
      </c>
      <c r="L54" s="150">
        <v>0</v>
      </c>
      <c r="M54" s="150">
        <v>0</v>
      </c>
      <c r="N54" s="150">
        <v>73</v>
      </c>
      <c r="O54" s="120" t="s">
        <v>143</v>
      </c>
      <c r="P54" s="113" t="s">
        <v>629</v>
      </c>
    </row>
    <row r="55" spans="1:16" ht="60" customHeight="1" x14ac:dyDescent="0.3">
      <c r="A55" s="127">
        <v>38972</v>
      </c>
      <c r="B55" s="112" t="s">
        <v>446</v>
      </c>
      <c r="C55" s="112" t="s">
        <v>697</v>
      </c>
      <c r="D55" s="112" t="s">
        <v>747</v>
      </c>
      <c r="E55" s="112" t="s">
        <v>142</v>
      </c>
      <c r="F55" s="158">
        <v>1812700</v>
      </c>
      <c r="G55" s="159">
        <v>1812700</v>
      </c>
      <c r="H55" s="112" t="s">
        <v>139</v>
      </c>
      <c r="I55" s="112" t="s">
        <v>386</v>
      </c>
      <c r="J55" s="112">
        <v>1</v>
      </c>
      <c r="K55" s="150">
        <v>15</v>
      </c>
      <c r="L55" s="151">
        <v>0</v>
      </c>
      <c r="M55" s="151">
        <v>0</v>
      </c>
      <c r="N55" s="151">
        <v>15</v>
      </c>
      <c r="O55" s="112" t="s">
        <v>143</v>
      </c>
      <c r="P55" s="113"/>
    </row>
    <row r="56" spans="1:16" ht="42.75" customHeight="1" x14ac:dyDescent="0.3">
      <c r="A56" s="127">
        <v>38862</v>
      </c>
      <c r="B56" s="112" t="s">
        <v>29</v>
      </c>
      <c r="C56" s="112" t="s">
        <v>697</v>
      </c>
      <c r="D56" s="112" t="s">
        <v>747</v>
      </c>
      <c r="E56" s="112" t="s">
        <v>498</v>
      </c>
      <c r="F56" s="158">
        <v>3076641</v>
      </c>
      <c r="G56" s="159">
        <v>3255946.8500000006</v>
      </c>
      <c r="H56" s="112" t="s">
        <v>139</v>
      </c>
      <c r="I56" s="112" t="s">
        <v>387</v>
      </c>
      <c r="J56" s="112">
        <v>8</v>
      </c>
      <c r="K56" s="150">
        <v>359</v>
      </c>
      <c r="L56" s="151">
        <v>144</v>
      </c>
      <c r="M56" s="151" t="s">
        <v>697</v>
      </c>
      <c r="N56" s="151" t="s">
        <v>697</v>
      </c>
      <c r="O56" s="112" t="s">
        <v>143</v>
      </c>
      <c r="P56" s="113"/>
    </row>
    <row r="57" spans="1:16" ht="60" customHeight="1" x14ac:dyDescent="0.3">
      <c r="A57" s="127">
        <v>39065</v>
      </c>
      <c r="B57" s="112" t="s">
        <v>30</v>
      </c>
      <c r="C57" s="112" t="s">
        <v>697</v>
      </c>
      <c r="D57" s="112" t="s">
        <v>747</v>
      </c>
      <c r="E57" s="112" t="s">
        <v>167</v>
      </c>
      <c r="F57" s="158">
        <v>3101787</v>
      </c>
      <c r="G57" s="159">
        <v>4359353</v>
      </c>
      <c r="H57" s="112" t="s">
        <v>139</v>
      </c>
      <c r="I57" s="112" t="s">
        <v>388</v>
      </c>
      <c r="J57" s="112">
        <v>5</v>
      </c>
      <c r="K57" s="150">
        <v>120</v>
      </c>
      <c r="L57" s="151">
        <v>0</v>
      </c>
      <c r="M57" s="151">
        <v>8</v>
      </c>
      <c r="N57" s="151">
        <v>112</v>
      </c>
      <c r="O57" s="112" t="s">
        <v>143</v>
      </c>
      <c r="P57" s="113" t="s">
        <v>680</v>
      </c>
    </row>
    <row r="58" spans="1:16" ht="69" x14ac:dyDescent="0.3">
      <c r="A58" s="127">
        <v>39251</v>
      </c>
      <c r="B58" s="112" t="s">
        <v>31</v>
      </c>
      <c r="C58" s="112" t="s">
        <v>697</v>
      </c>
      <c r="D58" s="112" t="s">
        <v>747</v>
      </c>
      <c r="E58" s="112" t="s">
        <v>499</v>
      </c>
      <c r="F58" s="158">
        <v>1705403</v>
      </c>
      <c r="G58" s="159">
        <v>1705403</v>
      </c>
      <c r="H58" s="112" t="s">
        <v>139</v>
      </c>
      <c r="I58" s="112" t="s">
        <v>389</v>
      </c>
      <c r="J58" s="112">
        <v>5</v>
      </c>
      <c r="K58" s="150">
        <v>5</v>
      </c>
      <c r="L58" s="151">
        <v>0</v>
      </c>
      <c r="M58" s="151">
        <v>0</v>
      </c>
      <c r="N58" s="151">
        <v>5</v>
      </c>
      <c r="O58" s="112" t="s">
        <v>143</v>
      </c>
      <c r="P58" s="113"/>
    </row>
    <row r="59" spans="1:16" ht="44.25" customHeight="1" x14ac:dyDescent="0.3">
      <c r="A59" s="119">
        <f>'[1]1.HPTFagreements'!$F$107</f>
        <v>39289</v>
      </c>
      <c r="B59" s="112" t="s">
        <v>32</v>
      </c>
      <c r="C59" s="112" t="s">
        <v>697</v>
      </c>
      <c r="D59" s="112" t="s">
        <v>747</v>
      </c>
      <c r="E59" s="112" t="s">
        <v>176</v>
      </c>
      <c r="F59" s="158">
        <f>'[1]1.HPTFagreements'!$G$107</f>
        <v>3676357</v>
      </c>
      <c r="G59" s="160">
        <f>'[1]1.HPTFagreements'!$N$107</f>
        <v>3676357</v>
      </c>
      <c r="H59" s="112" t="s">
        <v>139</v>
      </c>
      <c r="I59" s="112" t="s">
        <v>390</v>
      </c>
      <c r="J59" s="112">
        <v>4</v>
      </c>
      <c r="K59" s="150">
        <v>52</v>
      </c>
      <c r="L59" s="151">
        <v>0</v>
      </c>
      <c r="M59" s="151">
        <v>0</v>
      </c>
      <c r="N59" s="151">
        <v>52</v>
      </c>
      <c r="O59" s="112" t="s">
        <v>143</v>
      </c>
      <c r="P59" s="113"/>
    </row>
    <row r="60" spans="1:16" ht="72.75" customHeight="1" x14ac:dyDescent="0.3">
      <c r="A60" s="119">
        <f>'[1]1.HPTFagreements'!$F$108</f>
        <v>39142</v>
      </c>
      <c r="B60" s="112" t="s">
        <v>33</v>
      </c>
      <c r="C60" s="112" t="s">
        <v>697</v>
      </c>
      <c r="D60" s="112" t="s">
        <v>747</v>
      </c>
      <c r="E60" s="112" t="s">
        <v>501</v>
      </c>
      <c r="F60" s="158">
        <f>'[1]1.HPTFagreements'!$G$108</f>
        <v>2699313</v>
      </c>
      <c r="G60" s="159">
        <f>'[1]1.HPTFagreements'!$N$108</f>
        <v>2773881.3000000003</v>
      </c>
      <c r="H60" s="112" t="s">
        <v>139</v>
      </c>
      <c r="I60" s="112" t="s">
        <v>169</v>
      </c>
      <c r="J60" s="112">
        <v>7</v>
      </c>
      <c r="K60" s="150">
        <v>27</v>
      </c>
      <c r="L60" s="150">
        <v>25</v>
      </c>
      <c r="M60" s="150">
        <v>0</v>
      </c>
      <c r="N60" s="150">
        <v>2</v>
      </c>
      <c r="O60" s="120" t="s">
        <v>143</v>
      </c>
      <c r="P60" s="113" t="s">
        <v>630</v>
      </c>
    </row>
    <row r="61" spans="1:16" ht="53.25" customHeight="1" x14ac:dyDescent="0.3">
      <c r="A61" s="127">
        <v>39254</v>
      </c>
      <c r="B61" s="112" t="s">
        <v>34</v>
      </c>
      <c r="C61" s="112" t="s">
        <v>697</v>
      </c>
      <c r="D61" s="112" t="s">
        <v>253</v>
      </c>
      <c r="E61" s="112" t="s">
        <v>295</v>
      </c>
      <c r="F61" s="158">
        <f>'[1]1.HPTFagreements'!$G$110</f>
        <v>8000000</v>
      </c>
      <c r="G61" s="160">
        <f>'[1]1.HPTFagreements'!$N$110</f>
        <v>3000000</v>
      </c>
      <c r="H61" s="112" t="s">
        <v>141</v>
      </c>
      <c r="I61" s="112" t="s">
        <v>141</v>
      </c>
      <c r="J61" s="112" t="s">
        <v>697</v>
      </c>
      <c r="K61" s="152" t="s">
        <v>697</v>
      </c>
      <c r="L61" s="152" t="s">
        <v>697</v>
      </c>
      <c r="M61" s="152" t="s">
        <v>697</v>
      </c>
      <c r="N61" s="152" t="s">
        <v>697</v>
      </c>
      <c r="O61" s="112" t="s">
        <v>168</v>
      </c>
      <c r="P61" s="113"/>
    </row>
    <row r="62" spans="1:16" ht="108" customHeight="1" x14ac:dyDescent="0.3">
      <c r="A62" s="127">
        <v>39434</v>
      </c>
      <c r="B62" s="112" t="s">
        <v>502</v>
      </c>
      <c r="C62" s="112" t="s">
        <v>697</v>
      </c>
      <c r="D62" s="112" t="s">
        <v>747</v>
      </c>
      <c r="E62" s="112" t="s">
        <v>170</v>
      </c>
      <c r="F62" s="158">
        <f>'[1]1.HPTFagreements'!$G$113</f>
        <v>950000</v>
      </c>
      <c r="G62" s="160">
        <f>'[1]1.HPTFagreements'!$N$113</f>
        <v>950000.00000000023</v>
      </c>
      <c r="H62" s="112" t="s">
        <v>139</v>
      </c>
      <c r="I62" s="112" t="s">
        <v>391</v>
      </c>
      <c r="J62" s="112">
        <v>6</v>
      </c>
      <c r="K62" s="150">
        <v>60</v>
      </c>
      <c r="L62" s="150" t="s">
        <v>697</v>
      </c>
      <c r="M62" s="150" t="s">
        <v>697</v>
      </c>
      <c r="N62" s="150" t="s">
        <v>697</v>
      </c>
      <c r="O62" s="120" t="s">
        <v>141</v>
      </c>
      <c r="P62" s="114" t="s">
        <v>649</v>
      </c>
    </row>
    <row r="63" spans="1:16" ht="81" customHeight="1" x14ac:dyDescent="0.3">
      <c r="A63" s="127">
        <v>39336</v>
      </c>
      <c r="B63" s="112" t="s">
        <v>503</v>
      </c>
      <c r="C63" s="112" t="s">
        <v>504</v>
      </c>
      <c r="D63" s="112" t="s">
        <v>747</v>
      </c>
      <c r="E63" s="112" t="s">
        <v>505</v>
      </c>
      <c r="F63" s="158">
        <v>10000000</v>
      </c>
      <c r="G63" s="159">
        <v>4000000</v>
      </c>
      <c r="H63" s="112" t="s">
        <v>141</v>
      </c>
      <c r="I63" s="112" t="s">
        <v>141</v>
      </c>
      <c r="J63" s="112" t="s">
        <v>697</v>
      </c>
      <c r="K63" s="150">
        <v>1000</v>
      </c>
      <c r="L63" s="151">
        <v>0</v>
      </c>
      <c r="M63" s="151">
        <v>0</v>
      </c>
      <c r="N63" s="151">
        <v>1000</v>
      </c>
      <c r="O63" s="112" t="s">
        <v>138</v>
      </c>
      <c r="P63" s="114"/>
    </row>
    <row r="64" spans="1:16" ht="81" customHeight="1" x14ac:dyDescent="0.3">
      <c r="A64" s="111">
        <f>'[1]1.HPTFagreements'!$F$116</f>
        <v>39436</v>
      </c>
      <c r="B64" s="112" t="s">
        <v>506</v>
      </c>
      <c r="C64" s="112" t="s">
        <v>261</v>
      </c>
      <c r="D64" s="112" t="s">
        <v>747</v>
      </c>
      <c r="E64" s="112" t="s">
        <v>158</v>
      </c>
      <c r="F64" s="158">
        <f>'[1]1.HPTFagreements'!$G$116</f>
        <v>3428019</v>
      </c>
      <c r="G64" s="160">
        <f>'[1]1.HPTFagreements'!$N$116</f>
        <v>5219409.76</v>
      </c>
      <c r="H64" s="112" t="s">
        <v>139</v>
      </c>
      <c r="I64" s="112" t="s">
        <v>172</v>
      </c>
      <c r="J64" s="115">
        <v>1</v>
      </c>
      <c r="K64" s="153">
        <v>27</v>
      </c>
      <c r="L64" s="151">
        <v>14</v>
      </c>
      <c r="M64" s="151">
        <v>5</v>
      </c>
      <c r="N64" s="151">
        <v>8</v>
      </c>
      <c r="O64" s="112" t="s">
        <v>171</v>
      </c>
      <c r="P64" s="114" t="s">
        <v>507</v>
      </c>
    </row>
    <row r="65" spans="1:16" ht="78" customHeight="1" x14ac:dyDescent="0.3">
      <c r="A65" s="127">
        <v>41256</v>
      </c>
      <c r="B65" s="112" t="s">
        <v>506</v>
      </c>
      <c r="C65" s="112" t="s">
        <v>697</v>
      </c>
      <c r="D65" s="112" t="s">
        <v>747</v>
      </c>
      <c r="E65" s="112" t="s">
        <v>508</v>
      </c>
      <c r="F65" s="158">
        <f>'[1]1.HPTFagreements'!$E$117</f>
        <v>2922451</v>
      </c>
      <c r="G65" s="160">
        <f>'[1]1.HPTFagreements'!$N$117</f>
        <v>2922451</v>
      </c>
      <c r="H65" s="112" t="s">
        <v>139</v>
      </c>
      <c r="I65" s="112" t="s">
        <v>711</v>
      </c>
      <c r="J65" s="112">
        <v>1</v>
      </c>
      <c r="K65" s="150">
        <v>20</v>
      </c>
      <c r="L65" s="151">
        <v>20</v>
      </c>
      <c r="M65" s="151">
        <v>0</v>
      </c>
      <c r="N65" s="151">
        <v>0</v>
      </c>
      <c r="O65" s="112" t="s">
        <v>141</v>
      </c>
      <c r="P65" s="114" t="s">
        <v>509</v>
      </c>
    </row>
    <row r="66" spans="1:16" ht="101.25" customHeight="1" x14ac:dyDescent="0.3">
      <c r="A66" s="127">
        <v>42578</v>
      </c>
      <c r="B66" s="112" t="s">
        <v>506</v>
      </c>
      <c r="C66" s="112" t="s">
        <v>697</v>
      </c>
      <c r="D66" s="112" t="s">
        <v>747</v>
      </c>
      <c r="E66" s="112" t="s">
        <v>510</v>
      </c>
      <c r="F66" s="158">
        <f>'[1]1.HPTFagreements'!$G$118</f>
        <v>7536648</v>
      </c>
      <c r="G66" s="160">
        <f>'[1]1.HPTFagreements'!$N$118</f>
        <v>7711313</v>
      </c>
      <c r="H66" s="112" t="s">
        <v>139</v>
      </c>
      <c r="I66" s="112" t="s">
        <v>174</v>
      </c>
      <c r="J66" s="112">
        <v>1</v>
      </c>
      <c r="K66" s="150">
        <v>64</v>
      </c>
      <c r="L66" s="151">
        <v>15</v>
      </c>
      <c r="M66" s="151">
        <v>0</v>
      </c>
      <c r="N66" s="151">
        <v>49</v>
      </c>
      <c r="O66" s="112" t="s">
        <v>143</v>
      </c>
      <c r="P66" s="114" t="s">
        <v>511</v>
      </c>
    </row>
    <row r="67" spans="1:16" ht="50.25" customHeight="1" x14ac:dyDescent="0.3">
      <c r="A67" s="127">
        <v>39293</v>
      </c>
      <c r="B67" s="112" t="s">
        <v>35</v>
      </c>
      <c r="C67" s="112" t="s">
        <v>262</v>
      </c>
      <c r="D67" s="112" t="s">
        <v>747</v>
      </c>
      <c r="E67" s="112" t="s">
        <v>155</v>
      </c>
      <c r="F67" s="158">
        <v>2003641</v>
      </c>
      <c r="G67" s="159">
        <v>2003641</v>
      </c>
      <c r="H67" s="112" t="s">
        <v>139</v>
      </c>
      <c r="I67" s="112" t="s">
        <v>392</v>
      </c>
      <c r="J67" s="112">
        <v>4</v>
      </c>
      <c r="K67" s="150">
        <v>21</v>
      </c>
      <c r="L67" s="151">
        <v>0</v>
      </c>
      <c r="M67" s="151">
        <v>21</v>
      </c>
      <c r="N67" s="151">
        <v>0</v>
      </c>
      <c r="O67" s="112" t="s">
        <v>143</v>
      </c>
      <c r="P67" s="114" t="s">
        <v>512</v>
      </c>
    </row>
    <row r="68" spans="1:16" ht="46.5" customHeight="1" x14ac:dyDescent="0.3">
      <c r="A68" s="127">
        <v>39288</v>
      </c>
      <c r="B68" s="112" t="s">
        <v>514</v>
      </c>
      <c r="C68" s="112" t="s">
        <v>697</v>
      </c>
      <c r="D68" s="112" t="s">
        <v>747</v>
      </c>
      <c r="E68" s="112" t="s">
        <v>155</v>
      </c>
      <c r="F68" s="158">
        <v>286147</v>
      </c>
      <c r="G68" s="159">
        <v>286147</v>
      </c>
      <c r="H68" s="112" t="s">
        <v>179</v>
      </c>
      <c r="I68" s="112" t="s">
        <v>393</v>
      </c>
      <c r="J68" s="112">
        <v>1</v>
      </c>
      <c r="K68" s="150">
        <v>3</v>
      </c>
      <c r="L68" s="151">
        <v>0</v>
      </c>
      <c r="M68" s="151">
        <v>3</v>
      </c>
      <c r="N68" s="151">
        <v>0</v>
      </c>
      <c r="O68" s="112" t="s">
        <v>143</v>
      </c>
      <c r="P68" s="114"/>
    </row>
    <row r="69" spans="1:16" ht="41.4" x14ac:dyDescent="0.3">
      <c r="A69" s="127">
        <v>42572</v>
      </c>
      <c r="B69" s="112" t="s">
        <v>514</v>
      </c>
      <c r="C69" s="112" t="s">
        <v>697</v>
      </c>
      <c r="D69" s="112" t="s">
        <v>747</v>
      </c>
      <c r="E69" s="112" t="s">
        <v>513</v>
      </c>
      <c r="F69" s="158">
        <v>373289.96</v>
      </c>
      <c r="G69" s="159">
        <v>373289.96</v>
      </c>
      <c r="H69" s="112" t="s">
        <v>141</v>
      </c>
      <c r="I69" s="112" t="s">
        <v>394</v>
      </c>
      <c r="J69" s="112" t="s">
        <v>294</v>
      </c>
      <c r="K69" s="150" t="s">
        <v>697</v>
      </c>
      <c r="L69" s="150" t="s">
        <v>697</v>
      </c>
      <c r="M69" s="150" t="s">
        <v>697</v>
      </c>
      <c r="N69" s="150" t="s">
        <v>697</v>
      </c>
      <c r="O69" s="120" t="s">
        <v>138</v>
      </c>
      <c r="P69" s="114"/>
    </row>
    <row r="70" spans="1:16" ht="78" customHeight="1" x14ac:dyDescent="0.3">
      <c r="A70" s="127">
        <v>39350</v>
      </c>
      <c r="B70" s="112" t="s">
        <v>36</v>
      </c>
      <c r="C70" s="112" t="s">
        <v>697</v>
      </c>
      <c r="D70" s="112" t="s">
        <v>747</v>
      </c>
      <c r="E70" s="112" t="s">
        <v>447</v>
      </c>
      <c r="F70" s="158">
        <v>6980500</v>
      </c>
      <c r="G70" s="159">
        <v>6980500.0000000009</v>
      </c>
      <c r="H70" s="112" t="s">
        <v>139</v>
      </c>
      <c r="I70" s="112" t="s">
        <v>712</v>
      </c>
      <c r="J70" s="112">
        <v>8</v>
      </c>
      <c r="K70" s="150">
        <v>118</v>
      </c>
      <c r="L70" s="151">
        <v>0</v>
      </c>
      <c r="M70" s="151">
        <v>0</v>
      </c>
      <c r="N70" s="151">
        <v>118</v>
      </c>
      <c r="O70" s="112" t="s">
        <v>143</v>
      </c>
      <c r="P70" s="114"/>
    </row>
    <row r="71" spans="1:16" ht="57" customHeight="1" x14ac:dyDescent="0.3">
      <c r="A71" s="127">
        <v>39318</v>
      </c>
      <c r="B71" s="112" t="s">
        <v>516</v>
      </c>
      <c r="C71" s="112" t="s">
        <v>697</v>
      </c>
      <c r="D71" s="112" t="s">
        <v>747</v>
      </c>
      <c r="E71" s="112" t="s">
        <v>448</v>
      </c>
      <c r="F71" s="158">
        <v>636334</v>
      </c>
      <c r="G71" s="159">
        <v>636334</v>
      </c>
      <c r="H71" s="112" t="s">
        <v>139</v>
      </c>
      <c r="I71" s="112" t="s">
        <v>395</v>
      </c>
      <c r="J71" s="112">
        <v>4</v>
      </c>
      <c r="K71" s="150">
        <v>15</v>
      </c>
      <c r="L71" s="151">
        <v>0</v>
      </c>
      <c r="M71" s="151">
        <v>0</v>
      </c>
      <c r="N71" s="151">
        <v>15</v>
      </c>
      <c r="O71" s="112" t="s">
        <v>143</v>
      </c>
      <c r="P71" s="114"/>
    </row>
    <row r="72" spans="1:16" ht="76.5" customHeight="1" x14ac:dyDescent="0.3">
      <c r="A72" s="127">
        <v>39353</v>
      </c>
      <c r="B72" s="112" t="s">
        <v>550</v>
      </c>
      <c r="C72" s="112" t="s">
        <v>263</v>
      </c>
      <c r="D72" s="112" t="s">
        <v>747</v>
      </c>
      <c r="E72" s="112" t="s">
        <v>155</v>
      </c>
      <c r="F72" s="160">
        <v>7300000</v>
      </c>
      <c r="G72" s="159">
        <v>7863646</v>
      </c>
      <c r="H72" s="112" t="s">
        <v>551</v>
      </c>
      <c r="I72" s="115" t="s">
        <v>698</v>
      </c>
      <c r="J72" s="112">
        <v>7</v>
      </c>
      <c r="K72" s="150">
        <v>160</v>
      </c>
      <c r="L72" s="150" t="s">
        <v>697</v>
      </c>
      <c r="M72" s="150" t="s">
        <v>697</v>
      </c>
      <c r="N72" s="150" t="s">
        <v>697</v>
      </c>
      <c r="O72" s="112" t="s">
        <v>143</v>
      </c>
      <c r="P72" s="113" t="s">
        <v>396</v>
      </c>
    </row>
    <row r="73" spans="1:16" ht="45" customHeight="1" x14ac:dyDescent="0.3">
      <c r="A73" s="127">
        <v>39136</v>
      </c>
      <c r="B73" s="112" t="s">
        <v>517</v>
      </c>
      <c r="C73" s="112" t="s">
        <v>518</v>
      </c>
      <c r="D73" s="112" t="s">
        <v>747</v>
      </c>
      <c r="E73" s="112" t="s">
        <v>158</v>
      </c>
      <c r="F73" s="158">
        <v>425000</v>
      </c>
      <c r="G73" s="159">
        <v>432306.4</v>
      </c>
      <c r="H73" s="112" t="s">
        <v>139</v>
      </c>
      <c r="I73" s="112" t="s">
        <v>397</v>
      </c>
      <c r="J73" s="112">
        <v>4</v>
      </c>
      <c r="K73" s="150">
        <v>9</v>
      </c>
      <c r="L73" s="151">
        <v>0</v>
      </c>
      <c r="M73" s="151">
        <v>9</v>
      </c>
      <c r="N73" s="151">
        <v>0</v>
      </c>
      <c r="O73" s="112" t="s">
        <v>143</v>
      </c>
      <c r="P73" s="114" t="s">
        <v>519</v>
      </c>
    </row>
    <row r="74" spans="1:16" ht="47.25" customHeight="1" x14ac:dyDescent="0.3">
      <c r="A74" s="127">
        <v>40130</v>
      </c>
      <c r="B74" s="112" t="s">
        <v>37</v>
      </c>
      <c r="C74" s="112" t="s">
        <v>697</v>
      </c>
      <c r="D74" s="112" t="s">
        <v>747</v>
      </c>
      <c r="E74" s="112" t="s">
        <v>520</v>
      </c>
      <c r="F74" s="159">
        <v>1124475</v>
      </c>
      <c r="G74" s="159">
        <v>1124475</v>
      </c>
      <c r="H74" s="112" t="s">
        <v>139</v>
      </c>
      <c r="I74" s="112" t="s">
        <v>398</v>
      </c>
      <c r="J74" s="112">
        <v>5</v>
      </c>
      <c r="K74" s="150">
        <v>16</v>
      </c>
      <c r="L74" s="151">
        <v>16</v>
      </c>
      <c r="M74" s="151">
        <v>0</v>
      </c>
      <c r="N74" s="151">
        <v>0</v>
      </c>
      <c r="O74" s="112" t="s">
        <v>143</v>
      </c>
      <c r="P74" s="114" t="s">
        <v>521</v>
      </c>
    </row>
    <row r="75" spans="1:16" ht="74.25" customHeight="1" x14ac:dyDescent="0.3">
      <c r="A75" s="127">
        <v>41991</v>
      </c>
      <c r="B75" s="112" t="s">
        <v>37</v>
      </c>
      <c r="C75" s="112" t="s">
        <v>697</v>
      </c>
      <c r="D75" s="112" t="s">
        <v>747</v>
      </c>
      <c r="E75" s="112" t="s">
        <v>158</v>
      </c>
      <c r="F75" s="159">
        <v>505258</v>
      </c>
      <c r="G75" s="159">
        <v>379258</v>
      </c>
      <c r="H75" s="112" t="s">
        <v>139</v>
      </c>
      <c r="I75" s="112" t="s">
        <v>399</v>
      </c>
      <c r="J75" s="112">
        <v>5</v>
      </c>
      <c r="K75" s="150">
        <v>4</v>
      </c>
      <c r="L75" s="151">
        <v>4</v>
      </c>
      <c r="M75" s="151">
        <v>0</v>
      </c>
      <c r="N75" s="151">
        <v>0</v>
      </c>
      <c r="O75" s="112" t="s">
        <v>143</v>
      </c>
      <c r="P75" s="114" t="s">
        <v>522</v>
      </c>
    </row>
    <row r="76" spans="1:16" ht="45.75" customHeight="1" x14ac:dyDescent="0.3">
      <c r="A76" s="127">
        <v>39444</v>
      </c>
      <c r="B76" s="112" t="s">
        <v>38</v>
      </c>
      <c r="C76" s="112" t="s">
        <v>264</v>
      </c>
      <c r="D76" s="112" t="s">
        <v>747</v>
      </c>
      <c r="E76" s="112" t="s">
        <v>158</v>
      </c>
      <c r="F76" s="158">
        <v>21452064</v>
      </c>
      <c r="G76" s="159">
        <v>19306910.390000001</v>
      </c>
      <c r="H76" s="112" t="s">
        <v>139</v>
      </c>
      <c r="I76" s="112" t="s">
        <v>400</v>
      </c>
      <c r="J76" s="112">
        <v>8</v>
      </c>
      <c r="K76" s="150">
        <v>316</v>
      </c>
      <c r="L76" s="151">
        <v>0</v>
      </c>
      <c r="M76" s="151">
        <v>0</v>
      </c>
      <c r="N76" s="151">
        <v>316</v>
      </c>
      <c r="O76" s="112" t="s">
        <v>143</v>
      </c>
      <c r="P76" s="114" t="s">
        <v>523</v>
      </c>
    </row>
    <row r="77" spans="1:16" ht="46.5" customHeight="1" x14ac:dyDescent="0.3">
      <c r="A77" s="127">
        <v>39353</v>
      </c>
      <c r="B77" s="112" t="s">
        <v>524</v>
      </c>
      <c r="C77" s="112" t="s">
        <v>697</v>
      </c>
      <c r="D77" s="112" t="s">
        <v>747</v>
      </c>
      <c r="E77" s="112" t="s">
        <v>176</v>
      </c>
      <c r="F77" s="158">
        <v>6500000</v>
      </c>
      <c r="G77" s="159">
        <v>6500000</v>
      </c>
      <c r="H77" s="112" t="s">
        <v>139</v>
      </c>
      <c r="I77" s="112" t="s">
        <v>401</v>
      </c>
      <c r="J77" s="112">
        <v>2</v>
      </c>
      <c r="K77" s="150">
        <v>124</v>
      </c>
      <c r="L77" s="151">
        <v>6</v>
      </c>
      <c r="M77" s="151">
        <v>24</v>
      </c>
      <c r="N77" s="151">
        <v>94</v>
      </c>
      <c r="O77" s="112" t="s">
        <v>143</v>
      </c>
      <c r="P77" s="114" t="s">
        <v>507</v>
      </c>
    </row>
    <row r="78" spans="1:16" ht="69" x14ac:dyDescent="0.3">
      <c r="A78" s="127">
        <v>39715</v>
      </c>
      <c r="B78" s="112" t="s">
        <v>525</v>
      </c>
      <c r="C78" s="112" t="s">
        <v>697</v>
      </c>
      <c r="D78" s="112" t="s">
        <v>747</v>
      </c>
      <c r="E78" s="112" t="s">
        <v>177</v>
      </c>
      <c r="F78" s="159">
        <v>2057766</v>
      </c>
      <c r="G78" s="159">
        <v>1595289.88</v>
      </c>
      <c r="H78" s="112" t="s">
        <v>488</v>
      </c>
      <c r="I78" s="112" t="s">
        <v>402</v>
      </c>
      <c r="J78" s="112">
        <v>6</v>
      </c>
      <c r="K78" s="150">
        <v>12</v>
      </c>
      <c r="L78" s="150">
        <v>0</v>
      </c>
      <c r="M78" s="150">
        <v>0</v>
      </c>
      <c r="N78" s="150">
        <v>12</v>
      </c>
      <c r="O78" s="110" t="s">
        <v>143</v>
      </c>
      <c r="P78" s="114" t="s">
        <v>632</v>
      </c>
    </row>
    <row r="79" spans="1:16" ht="81" customHeight="1" x14ac:dyDescent="0.3">
      <c r="A79" s="127">
        <v>39668</v>
      </c>
      <c r="B79" s="112" t="s">
        <v>526</v>
      </c>
      <c r="C79" s="112" t="s">
        <v>697</v>
      </c>
      <c r="D79" s="112" t="s">
        <v>747</v>
      </c>
      <c r="E79" s="112" t="s">
        <v>449</v>
      </c>
      <c r="F79" s="158">
        <v>7500000</v>
      </c>
      <c r="G79" s="159">
        <v>7500000</v>
      </c>
      <c r="H79" s="112" t="s">
        <v>139</v>
      </c>
      <c r="I79" s="112" t="s">
        <v>713</v>
      </c>
      <c r="J79" s="112">
        <v>7</v>
      </c>
      <c r="K79" s="150">
        <v>118</v>
      </c>
      <c r="L79" s="151">
        <v>0</v>
      </c>
      <c r="M79" s="151">
        <v>0</v>
      </c>
      <c r="N79" s="151">
        <v>118</v>
      </c>
      <c r="O79" s="112" t="s">
        <v>143</v>
      </c>
      <c r="P79" s="114"/>
    </row>
    <row r="80" spans="1:16" ht="34.5" customHeight="1" x14ac:dyDescent="0.3">
      <c r="A80" s="127">
        <v>39465</v>
      </c>
      <c r="B80" s="112" t="s">
        <v>527</v>
      </c>
      <c r="C80" s="112" t="s">
        <v>697</v>
      </c>
      <c r="D80" s="112" t="s">
        <v>747</v>
      </c>
      <c r="E80" s="112" t="s">
        <v>528</v>
      </c>
      <c r="F80" s="158">
        <v>925000</v>
      </c>
      <c r="G80" s="159">
        <v>925000</v>
      </c>
      <c r="H80" s="112" t="s">
        <v>179</v>
      </c>
      <c r="I80" s="112" t="s">
        <v>529</v>
      </c>
      <c r="J80" s="112">
        <v>1</v>
      </c>
      <c r="K80" s="150">
        <v>5</v>
      </c>
      <c r="L80" s="150" t="s">
        <v>697</v>
      </c>
      <c r="M80" s="150" t="s">
        <v>697</v>
      </c>
      <c r="N80" s="150" t="s">
        <v>697</v>
      </c>
      <c r="O80" s="112" t="s">
        <v>143</v>
      </c>
      <c r="P80" s="114"/>
    </row>
    <row r="81" spans="1:16" ht="138" x14ac:dyDescent="0.3">
      <c r="A81" s="130">
        <v>39659</v>
      </c>
      <c r="B81" s="122" t="s">
        <v>666</v>
      </c>
      <c r="C81" s="112" t="s">
        <v>697</v>
      </c>
      <c r="D81" s="112" t="s">
        <v>747</v>
      </c>
      <c r="E81" s="122" t="s">
        <v>154</v>
      </c>
      <c r="F81" s="157">
        <v>12887000</v>
      </c>
      <c r="G81" s="159">
        <v>12185569.210000001</v>
      </c>
      <c r="H81" s="122" t="s">
        <v>488</v>
      </c>
      <c r="I81" s="122" t="s">
        <v>404</v>
      </c>
      <c r="J81" s="112">
        <v>8</v>
      </c>
      <c r="K81" s="150">
        <v>190</v>
      </c>
      <c r="L81" s="154">
        <v>14</v>
      </c>
      <c r="M81" s="154">
        <v>0</v>
      </c>
      <c r="N81" s="154">
        <v>176</v>
      </c>
      <c r="O81" s="122" t="s">
        <v>530</v>
      </c>
      <c r="P81" s="113" t="s">
        <v>699</v>
      </c>
    </row>
    <row r="82" spans="1:16" ht="32.25" customHeight="1" x14ac:dyDescent="0.3">
      <c r="A82" s="130">
        <v>39531</v>
      </c>
      <c r="B82" s="122" t="s">
        <v>39</v>
      </c>
      <c r="C82" s="112" t="s">
        <v>697</v>
      </c>
      <c r="D82" s="112" t="s">
        <v>436</v>
      </c>
      <c r="E82" s="112" t="s">
        <v>275</v>
      </c>
      <c r="F82" s="157">
        <v>729382</v>
      </c>
      <c r="G82" s="159">
        <v>729382</v>
      </c>
      <c r="H82" s="112" t="s">
        <v>139</v>
      </c>
      <c r="I82" s="112" t="s">
        <v>405</v>
      </c>
      <c r="J82" s="112">
        <v>5</v>
      </c>
      <c r="K82" s="150">
        <v>39</v>
      </c>
      <c r="L82" s="150" t="s">
        <v>697</v>
      </c>
      <c r="M82" s="150" t="s">
        <v>697</v>
      </c>
      <c r="N82" s="150" t="s">
        <v>697</v>
      </c>
      <c r="O82" s="112" t="s">
        <v>138</v>
      </c>
      <c r="P82" s="114"/>
    </row>
    <row r="83" spans="1:16" ht="42" customHeight="1" x14ac:dyDescent="0.3">
      <c r="A83" s="127">
        <v>39657</v>
      </c>
      <c r="B83" s="112" t="s">
        <v>40</v>
      </c>
      <c r="C83" s="112" t="s">
        <v>697</v>
      </c>
      <c r="D83" s="112" t="s">
        <v>747</v>
      </c>
      <c r="E83" s="112" t="s">
        <v>448</v>
      </c>
      <c r="F83" s="158">
        <v>11912076</v>
      </c>
      <c r="G83" s="159">
        <v>11912076</v>
      </c>
      <c r="H83" s="112" t="s">
        <v>139</v>
      </c>
      <c r="I83" s="112" t="s">
        <v>406</v>
      </c>
      <c r="J83" s="112">
        <v>1</v>
      </c>
      <c r="K83" s="150">
        <v>92</v>
      </c>
      <c r="L83" s="151">
        <v>0</v>
      </c>
      <c r="M83" s="151">
        <v>0</v>
      </c>
      <c r="N83" s="151">
        <v>92</v>
      </c>
      <c r="O83" s="112" t="s">
        <v>143</v>
      </c>
      <c r="P83" s="114" t="s">
        <v>633</v>
      </c>
    </row>
    <row r="84" spans="1:16" ht="44.25" customHeight="1" x14ac:dyDescent="0.3">
      <c r="A84" s="127">
        <v>39566</v>
      </c>
      <c r="B84" s="112" t="s">
        <v>531</v>
      </c>
      <c r="C84" s="112" t="s">
        <v>697</v>
      </c>
      <c r="D84" s="112" t="s">
        <v>747</v>
      </c>
      <c r="E84" s="112" t="s">
        <v>448</v>
      </c>
      <c r="F84" s="158">
        <v>4083606</v>
      </c>
      <c r="G84" s="159">
        <v>4083606</v>
      </c>
      <c r="H84" s="112" t="s">
        <v>139</v>
      </c>
      <c r="I84" s="112" t="s">
        <v>407</v>
      </c>
      <c r="J84" s="112">
        <v>7</v>
      </c>
      <c r="K84" s="150">
        <v>61</v>
      </c>
      <c r="L84" s="151">
        <v>0</v>
      </c>
      <c r="M84" s="151">
        <v>0</v>
      </c>
      <c r="N84" s="151">
        <v>61</v>
      </c>
      <c r="O84" s="112" t="s">
        <v>143</v>
      </c>
      <c r="P84" s="114"/>
    </row>
    <row r="85" spans="1:16" ht="42.75" customHeight="1" x14ac:dyDescent="0.3">
      <c r="A85" s="120">
        <v>2008</v>
      </c>
      <c r="B85" s="112" t="s">
        <v>635</v>
      </c>
      <c r="C85" s="112" t="s">
        <v>697</v>
      </c>
      <c r="D85" s="112" t="s">
        <v>747</v>
      </c>
      <c r="E85" s="112" t="s">
        <v>293</v>
      </c>
      <c r="F85" s="158">
        <v>268000</v>
      </c>
      <c r="G85" s="159">
        <v>343000</v>
      </c>
      <c r="H85" s="112" t="s">
        <v>139</v>
      </c>
      <c r="I85" s="112" t="s">
        <v>634</v>
      </c>
      <c r="J85" s="112">
        <v>7</v>
      </c>
      <c r="K85" s="150">
        <v>6</v>
      </c>
      <c r="L85" s="151">
        <v>0</v>
      </c>
      <c r="M85" s="151">
        <v>6</v>
      </c>
      <c r="N85" s="151">
        <v>0</v>
      </c>
      <c r="O85" s="112" t="s">
        <v>143</v>
      </c>
      <c r="P85" s="114"/>
    </row>
    <row r="86" spans="1:16" ht="46.8" customHeight="1" x14ac:dyDescent="0.3">
      <c r="A86" s="127">
        <v>39721</v>
      </c>
      <c r="B86" s="112" t="s">
        <v>41</v>
      </c>
      <c r="C86" s="112" t="s">
        <v>697</v>
      </c>
      <c r="D86" s="112" t="s">
        <v>747</v>
      </c>
      <c r="E86" s="112" t="s">
        <v>142</v>
      </c>
      <c r="F86" s="159">
        <v>2817415</v>
      </c>
      <c r="G86" s="159">
        <v>3574804</v>
      </c>
      <c r="H86" s="112" t="s">
        <v>139</v>
      </c>
      <c r="I86" s="112" t="s">
        <v>183</v>
      </c>
      <c r="J86" s="112">
        <v>4</v>
      </c>
      <c r="K86" s="150">
        <v>19</v>
      </c>
      <c r="L86" s="151">
        <v>0</v>
      </c>
      <c r="M86" s="151">
        <v>0</v>
      </c>
      <c r="N86" s="151">
        <v>19</v>
      </c>
      <c r="O86" s="112" t="s">
        <v>143</v>
      </c>
      <c r="P86" s="114" t="s">
        <v>636</v>
      </c>
    </row>
    <row r="87" spans="1:16" ht="67.2" customHeight="1" x14ac:dyDescent="0.3">
      <c r="A87" s="111">
        <v>39659</v>
      </c>
      <c r="B87" s="112" t="s">
        <v>42</v>
      </c>
      <c r="C87" s="112" t="s">
        <v>697</v>
      </c>
      <c r="D87" s="112" t="s">
        <v>747</v>
      </c>
      <c r="E87" s="112" t="s">
        <v>637</v>
      </c>
      <c r="F87" s="159">
        <v>3854000</v>
      </c>
      <c r="G87" s="159">
        <v>3854000</v>
      </c>
      <c r="H87" s="112" t="s">
        <v>139</v>
      </c>
      <c r="I87" s="112" t="s">
        <v>408</v>
      </c>
      <c r="J87" s="112">
        <v>4</v>
      </c>
      <c r="K87" s="150">
        <v>30</v>
      </c>
      <c r="L87" s="151">
        <v>0</v>
      </c>
      <c r="M87" s="151">
        <v>0</v>
      </c>
      <c r="N87" s="151">
        <v>30</v>
      </c>
      <c r="O87" s="112" t="s">
        <v>143</v>
      </c>
      <c r="P87" s="114"/>
    </row>
    <row r="88" spans="1:16" ht="123" customHeight="1" x14ac:dyDescent="0.3">
      <c r="A88" s="127">
        <v>39667</v>
      </c>
      <c r="B88" s="112" t="s">
        <v>532</v>
      </c>
      <c r="C88" s="112" t="s">
        <v>697</v>
      </c>
      <c r="D88" s="112" t="s">
        <v>747</v>
      </c>
      <c r="E88" s="112" t="s">
        <v>185</v>
      </c>
      <c r="F88" s="159">
        <v>5000000</v>
      </c>
      <c r="G88" s="159">
        <v>5078370</v>
      </c>
      <c r="H88" s="112" t="s">
        <v>139</v>
      </c>
      <c r="I88" s="112" t="s">
        <v>714</v>
      </c>
      <c r="J88" s="112" t="s">
        <v>664</v>
      </c>
      <c r="K88" s="150">
        <v>35</v>
      </c>
      <c r="L88" s="151">
        <v>35</v>
      </c>
      <c r="M88" s="151">
        <v>0</v>
      </c>
      <c r="N88" s="151">
        <v>0</v>
      </c>
      <c r="O88" s="112" t="s">
        <v>143</v>
      </c>
      <c r="P88" s="114" t="s">
        <v>663</v>
      </c>
    </row>
    <row r="89" spans="1:16" ht="75" customHeight="1" x14ac:dyDescent="0.3">
      <c r="A89" s="127">
        <v>39566</v>
      </c>
      <c r="B89" s="112" t="s">
        <v>533</v>
      </c>
      <c r="C89" s="112" t="s">
        <v>697</v>
      </c>
      <c r="D89" s="112" t="s">
        <v>747</v>
      </c>
      <c r="E89" s="112" t="s">
        <v>448</v>
      </c>
      <c r="F89" s="158">
        <v>4710265</v>
      </c>
      <c r="G89" s="159">
        <v>4710265</v>
      </c>
      <c r="H89" s="112" t="s">
        <v>139</v>
      </c>
      <c r="I89" s="115" t="s">
        <v>698</v>
      </c>
      <c r="J89" s="112">
        <v>7</v>
      </c>
      <c r="K89" s="150">
        <v>60</v>
      </c>
      <c r="L89" s="151">
        <v>0</v>
      </c>
      <c r="M89" s="151">
        <v>0</v>
      </c>
      <c r="N89" s="151">
        <v>60</v>
      </c>
      <c r="O89" s="112" t="s">
        <v>143</v>
      </c>
      <c r="P89" s="113" t="s">
        <v>409</v>
      </c>
    </row>
    <row r="90" spans="1:16" ht="61.5" customHeight="1" x14ac:dyDescent="0.3">
      <c r="A90" s="127">
        <v>39666</v>
      </c>
      <c r="B90" s="112" t="s">
        <v>43</v>
      </c>
      <c r="C90" s="112" t="s">
        <v>697</v>
      </c>
      <c r="D90" s="112" t="s">
        <v>747</v>
      </c>
      <c r="E90" s="112" t="s">
        <v>451</v>
      </c>
      <c r="F90" s="158">
        <v>2135303</v>
      </c>
      <c r="G90" s="159">
        <v>4009541.8000000003</v>
      </c>
      <c r="H90" s="112" t="s">
        <v>181</v>
      </c>
      <c r="I90" s="112" t="s">
        <v>410</v>
      </c>
      <c r="J90" s="112">
        <v>1</v>
      </c>
      <c r="K90" s="150">
        <v>23</v>
      </c>
      <c r="L90" s="151">
        <v>0</v>
      </c>
      <c r="M90" s="151">
        <v>0</v>
      </c>
      <c r="N90" s="151">
        <v>23</v>
      </c>
      <c r="O90" s="112" t="s">
        <v>143</v>
      </c>
      <c r="P90" s="114" t="s">
        <v>680</v>
      </c>
    </row>
    <row r="91" spans="1:16" ht="45.75" customHeight="1" x14ac:dyDescent="0.3">
      <c r="A91" s="127">
        <v>39597</v>
      </c>
      <c r="B91" s="112" t="s">
        <v>534</v>
      </c>
      <c r="C91" s="112" t="s">
        <v>697</v>
      </c>
      <c r="D91" s="112" t="s">
        <v>747</v>
      </c>
      <c r="E91" s="112" t="s">
        <v>227</v>
      </c>
      <c r="F91" s="158">
        <v>5194061</v>
      </c>
      <c r="G91" s="159">
        <v>5194061</v>
      </c>
      <c r="H91" s="112" t="s">
        <v>139</v>
      </c>
      <c r="I91" s="112" t="s">
        <v>411</v>
      </c>
      <c r="J91" s="112">
        <v>1</v>
      </c>
      <c r="K91" s="150">
        <v>48</v>
      </c>
      <c r="L91" s="151">
        <v>0</v>
      </c>
      <c r="M91" s="151">
        <v>0</v>
      </c>
      <c r="N91" s="151">
        <v>48</v>
      </c>
      <c r="O91" s="112" t="s">
        <v>143</v>
      </c>
      <c r="P91" s="114"/>
    </row>
    <row r="92" spans="1:16" ht="69" x14ac:dyDescent="0.3">
      <c r="A92" s="127">
        <v>38812</v>
      </c>
      <c r="B92" s="112" t="s">
        <v>44</v>
      </c>
      <c r="C92" s="112" t="s">
        <v>697</v>
      </c>
      <c r="D92" s="112" t="s">
        <v>747</v>
      </c>
      <c r="E92" s="112" t="s">
        <v>227</v>
      </c>
      <c r="F92" s="158">
        <v>1177500</v>
      </c>
      <c r="G92" s="159">
        <v>1177500</v>
      </c>
      <c r="H92" s="112" t="s">
        <v>139</v>
      </c>
      <c r="I92" s="112" t="s">
        <v>258</v>
      </c>
      <c r="J92" s="112">
        <v>8</v>
      </c>
      <c r="K92" s="150">
        <v>30</v>
      </c>
      <c r="L92" s="151">
        <v>30</v>
      </c>
      <c r="M92" s="151">
        <v>0</v>
      </c>
      <c r="N92" s="151">
        <v>0</v>
      </c>
      <c r="O92" s="112" t="s">
        <v>143</v>
      </c>
      <c r="P92" s="114" t="s">
        <v>535</v>
      </c>
    </row>
    <row r="93" spans="1:16" ht="55.5" customHeight="1" x14ac:dyDescent="0.3">
      <c r="A93" s="127">
        <v>39581</v>
      </c>
      <c r="B93" s="112" t="s">
        <v>44</v>
      </c>
      <c r="C93" s="112" t="s">
        <v>697</v>
      </c>
      <c r="D93" s="112" t="s">
        <v>747</v>
      </c>
      <c r="E93" s="112" t="s">
        <v>448</v>
      </c>
      <c r="F93" s="158">
        <v>1981713</v>
      </c>
      <c r="G93" s="159">
        <v>1981713</v>
      </c>
      <c r="H93" s="112" t="s">
        <v>139</v>
      </c>
      <c r="I93" s="112" t="s">
        <v>412</v>
      </c>
      <c r="J93" s="112">
        <v>5</v>
      </c>
      <c r="K93" s="150">
        <v>93</v>
      </c>
      <c r="L93" s="151">
        <v>0</v>
      </c>
      <c r="M93" s="151">
        <v>0</v>
      </c>
      <c r="N93" s="151">
        <v>93</v>
      </c>
      <c r="O93" s="112" t="s">
        <v>143</v>
      </c>
      <c r="P93" s="114"/>
    </row>
    <row r="94" spans="1:16" ht="72" customHeight="1" x14ac:dyDescent="0.3">
      <c r="A94" s="127">
        <v>39707</v>
      </c>
      <c r="B94" s="112" t="s">
        <v>536</v>
      </c>
      <c r="C94" s="112" t="s">
        <v>697</v>
      </c>
      <c r="D94" s="112" t="s">
        <v>747</v>
      </c>
      <c r="E94" s="112" t="s">
        <v>452</v>
      </c>
      <c r="F94" s="158">
        <v>9512000</v>
      </c>
      <c r="G94" s="159">
        <v>9962115.660000002</v>
      </c>
      <c r="H94" s="112" t="s">
        <v>139</v>
      </c>
      <c r="I94" s="112" t="s">
        <v>537</v>
      </c>
      <c r="J94" s="112">
        <v>5</v>
      </c>
      <c r="K94" s="150">
        <v>178</v>
      </c>
      <c r="L94" s="151">
        <v>50</v>
      </c>
      <c r="M94" s="151">
        <v>68</v>
      </c>
      <c r="N94" s="151">
        <v>10</v>
      </c>
      <c r="O94" s="112" t="s">
        <v>141</v>
      </c>
      <c r="P94" s="113" t="s">
        <v>662</v>
      </c>
    </row>
    <row r="95" spans="1:16" ht="47.25" customHeight="1" x14ac:dyDescent="0.3">
      <c r="A95" s="127">
        <v>39654</v>
      </c>
      <c r="B95" s="112" t="s">
        <v>45</v>
      </c>
      <c r="C95" s="112" t="s">
        <v>697</v>
      </c>
      <c r="D95" s="112" t="s">
        <v>747</v>
      </c>
      <c r="E95" s="112" t="s">
        <v>154</v>
      </c>
      <c r="F95" s="159">
        <v>4000000</v>
      </c>
      <c r="G95" s="159">
        <v>4455000</v>
      </c>
      <c r="H95" s="112" t="s">
        <v>179</v>
      </c>
      <c r="I95" s="112" t="s">
        <v>715</v>
      </c>
      <c r="J95" s="112">
        <v>8</v>
      </c>
      <c r="K95" s="150">
        <v>31</v>
      </c>
      <c r="L95" s="151">
        <v>2</v>
      </c>
      <c r="M95" s="151">
        <v>5</v>
      </c>
      <c r="N95" s="151">
        <v>24</v>
      </c>
      <c r="O95" s="112" t="s">
        <v>175</v>
      </c>
      <c r="P95" s="114"/>
    </row>
    <row r="96" spans="1:16" ht="45" customHeight="1" x14ac:dyDescent="0.3">
      <c r="A96" s="127">
        <v>42003</v>
      </c>
      <c r="B96" s="112" t="s">
        <v>45</v>
      </c>
      <c r="C96" s="112" t="s">
        <v>647</v>
      </c>
      <c r="D96" s="112" t="s">
        <v>747</v>
      </c>
      <c r="E96" s="112" t="s">
        <v>450</v>
      </c>
      <c r="F96" s="159">
        <v>800000</v>
      </c>
      <c r="G96" s="159">
        <v>800000</v>
      </c>
      <c r="H96" s="112" t="s">
        <v>182</v>
      </c>
      <c r="I96" s="112" t="s">
        <v>716</v>
      </c>
      <c r="J96" s="112">
        <v>8</v>
      </c>
      <c r="K96" s="150">
        <v>12</v>
      </c>
      <c r="L96" s="151">
        <v>0</v>
      </c>
      <c r="M96" s="151">
        <v>0</v>
      </c>
      <c r="N96" s="151">
        <v>12</v>
      </c>
      <c r="O96" s="112" t="s">
        <v>175</v>
      </c>
      <c r="P96" s="114"/>
    </row>
    <row r="97" spans="1:16" ht="126" customHeight="1" x14ac:dyDescent="0.3">
      <c r="A97" s="127">
        <v>39680</v>
      </c>
      <c r="B97" s="112" t="s">
        <v>46</v>
      </c>
      <c r="C97" s="112" t="s">
        <v>697</v>
      </c>
      <c r="D97" s="112" t="s">
        <v>747</v>
      </c>
      <c r="E97" s="112" t="s">
        <v>231</v>
      </c>
      <c r="F97" s="158">
        <v>7000000</v>
      </c>
      <c r="G97" s="159">
        <v>7115125.3299999991</v>
      </c>
      <c r="H97" s="115" t="s">
        <v>139</v>
      </c>
      <c r="I97" s="112" t="s">
        <v>717</v>
      </c>
      <c r="J97" s="112">
        <v>7</v>
      </c>
      <c r="K97" s="150">
        <v>98</v>
      </c>
      <c r="L97" s="150">
        <v>40</v>
      </c>
      <c r="M97" s="150">
        <v>0</v>
      </c>
      <c r="N97" s="150">
        <v>58</v>
      </c>
      <c r="O97" s="120" t="s">
        <v>143</v>
      </c>
      <c r="P97" s="114" t="s">
        <v>638</v>
      </c>
    </row>
    <row r="98" spans="1:16" ht="76.5" customHeight="1" x14ac:dyDescent="0.3">
      <c r="A98" s="127">
        <v>39660</v>
      </c>
      <c r="B98" s="112" t="s">
        <v>540</v>
      </c>
      <c r="C98" s="112" t="s">
        <v>697</v>
      </c>
      <c r="D98" s="112" t="s">
        <v>747</v>
      </c>
      <c r="E98" s="112" t="s">
        <v>142</v>
      </c>
      <c r="F98" s="158">
        <v>5769863</v>
      </c>
      <c r="G98" s="159">
        <v>5769863</v>
      </c>
      <c r="H98" s="115" t="s">
        <v>139</v>
      </c>
      <c r="I98" s="112" t="s">
        <v>413</v>
      </c>
      <c r="J98" s="112">
        <v>8</v>
      </c>
      <c r="K98" s="150">
        <v>116</v>
      </c>
      <c r="L98" s="150">
        <v>0</v>
      </c>
      <c r="M98" s="150">
        <v>0</v>
      </c>
      <c r="N98" s="150">
        <v>116</v>
      </c>
      <c r="O98" s="120" t="s">
        <v>143</v>
      </c>
      <c r="P98" s="114"/>
    </row>
    <row r="99" spans="1:16" ht="69.75" customHeight="1" x14ac:dyDescent="0.3">
      <c r="A99" s="127">
        <v>39716</v>
      </c>
      <c r="B99" s="112" t="s">
        <v>541</v>
      </c>
      <c r="C99" s="112" t="s">
        <v>265</v>
      </c>
      <c r="D99" s="112" t="s">
        <v>747</v>
      </c>
      <c r="E99" s="112" t="s">
        <v>158</v>
      </c>
      <c r="F99" s="158">
        <v>1016750</v>
      </c>
      <c r="G99" s="159">
        <v>1109319.44</v>
      </c>
      <c r="H99" s="115" t="s">
        <v>139</v>
      </c>
      <c r="I99" s="112" t="s">
        <v>718</v>
      </c>
      <c r="J99" s="112" t="s">
        <v>243</v>
      </c>
      <c r="K99" s="150">
        <v>31</v>
      </c>
      <c r="L99" s="150">
        <v>31</v>
      </c>
      <c r="M99" s="150">
        <v>0</v>
      </c>
      <c r="N99" s="150">
        <v>0</v>
      </c>
      <c r="O99" s="120" t="s">
        <v>143</v>
      </c>
      <c r="P99" s="114" t="s">
        <v>542</v>
      </c>
    </row>
    <row r="100" spans="1:16" ht="27.6" x14ac:dyDescent="0.3">
      <c r="A100" s="127">
        <v>39541</v>
      </c>
      <c r="B100" s="112" t="s">
        <v>543</v>
      </c>
      <c r="C100" s="112" t="s">
        <v>266</v>
      </c>
      <c r="D100" s="112" t="s">
        <v>747</v>
      </c>
      <c r="E100" s="112" t="s">
        <v>231</v>
      </c>
      <c r="F100" s="158">
        <v>1000000</v>
      </c>
      <c r="G100" s="159">
        <v>1000000</v>
      </c>
      <c r="H100" s="115" t="s">
        <v>139</v>
      </c>
      <c r="I100" s="112" t="s">
        <v>415</v>
      </c>
      <c r="J100" s="112">
        <v>8</v>
      </c>
      <c r="K100" s="150">
        <v>13</v>
      </c>
      <c r="L100" s="150" t="s">
        <v>697</v>
      </c>
      <c r="M100" s="150" t="s">
        <v>697</v>
      </c>
      <c r="N100" s="150" t="s">
        <v>697</v>
      </c>
      <c r="O100" s="112" t="s">
        <v>141</v>
      </c>
      <c r="P100" s="114" t="s">
        <v>544</v>
      </c>
    </row>
    <row r="101" spans="1:16" ht="27.6" x14ac:dyDescent="0.3">
      <c r="A101" s="127">
        <v>40029</v>
      </c>
      <c r="B101" s="112" t="s">
        <v>47</v>
      </c>
      <c r="C101" s="112" t="s">
        <v>697</v>
      </c>
      <c r="D101" s="112" t="s">
        <v>747</v>
      </c>
      <c r="E101" s="112" t="s">
        <v>217</v>
      </c>
      <c r="F101" s="159">
        <v>600000</v>
      </c>
      <c r="G101" s="159">
        <v>600000</v>
      </c>
      <c r="H101" s="115" t="s">
        <v>179</v>
      </c>
      <c r="I101" s="112" t="s">
        <v>416</v>
      </c>
      <c r="J101" s="112">
        <v>5</v>
      </c>
      <c r="K101" s="150">
        <v>16</v>
      </c>
      <c r="L101" s="151">
        <v>0</v>
      </c>
      <c r="M101" s="151">
        <v>0</v>
      </c>
      <c r="N101" s="151">
        <v>16</v>
      </c>
      <c r="O101" s="112" t="s">
        <v>175</v>
      </c>
      <c r="P101" s="114"/>
    </row>
    <row r="102" spans="1:16" ht="45.75" customHeight="1" x14ac:dyDescent="0.3">
      <c r="A102" s="127">
        <v>41339</v>
      </c>
      <c r="B102" s="112" t="s">
        <v>47</v>
      </c>
      <c r="C102" s="112" t="s">
        <v>697</v>
      </c>
      <c r="D102" s="112" t="s">
        <v>747</v>
      </c>
      <c r="E102" s="112" t="s">
        <v>520</v>
      </c>
      <c r="F102" s="159">
        <v>1525000</v>
      </c>
      <c r="G102" s="159">
        <v>1525000</v>
      </c>
      <c r="H102" s="115" t="s">
        <v>179</v>
      </c>
      <c r="I102" s="115" t="s">
        <v>719</v>
      </c>
      <c r="J102" s="112">
        <v>8</v>
      </c>
      <c r="K102" s="150">
        <v>24</v>
      </c>
      <c r="L102" s="151">
        <v>0</v>
      </c>
      <c r="M102" s="151">
        <v>10</v>
      </c>
      <c r="N102" s="151">
        <v>14</v>
      </c>
      <c r="O102" s="112" t="s">
        <v>175</v>
      </c>
      <c r="P102" s="114" t="s">
        <v>545</v>
      </c>
    </row>
    <row r="103" spans="1:16" ht="27.6" x14ac:dyDescent="0.3">
      <c r="A103" s="119">
        <v>40422</v>
      </c>
      <c r="B103" s="112" t="s">
        <v>546</v>
      </c>
      <c r="C103" s="112" t="s">
        <v>697</v>
      </c>
      <c r="D103" s="112" t="s">
        <v>747</v>
      </c>
      <c r="E103" s="112" t="s">
        <v>231</v>
      </c>
      <c r="F103" s="158">
        <v>4026684</v>
      </c>
      <c r="G103" s="159">
        <v>4026684.0000000009</v>
      </c>
      <c r="H103" s="115" t="s">
        <v>139</v>
      </c>
      <c r="I103" s="112" t="s">
        <v>417</v>
      </c>
      <c r="J103" s="112">
        <v>8</v>
      </c>
      <c r="K103" s="150">
        <v>19</v>
      </c>
      <c r="L103" s="151">
        <v>19</v>
      </c>
      <c r="M103" s="151">
        <v>0</v>
      </c>
      <c r="N103" s="151">
        <v>0</v>
      </c>
      <c r="O103" s="112" t="s">
        <v>143</v>
      </c>
      <c r="P103" s="114"/>
    </row>
    <row r="104" spans="1:16" ht="69.75" customHeight="1" x14ac:dyDescent="0.3">
      <c r="A104" s="127">
        <v>39963</v>
      </c>
      <c r="B104" s="112" t="s">
        <v>454</v>
      </c>
      <c r="C104" s="112" t="s">
        <v>292</v>
      </c>
      <c r="D104" s="112" t="s">
        <v>747</v>
      </c>
      <c r="E104" s="112" t="s">
        <v>236</v>
      </c>
      <c r="F104" s="158">
        <v>3755000</v>
      </c>
      <c r="G104" s="159">
        <v>3755000</v>
      </c>
      <c r="H104" s="112" t="s">
        <v>141</v>
      </c>
      <c r="I104" s="112" t="s">
        <v>418</v>
      </c>
      <c r="J104" s="112">
        <v>4</v>
      </c>
      <c r="K104" s="150">
        <v>119</v>
      </c>
      <c r="L104" s="150" t="s">
        <v>697</v>
      </c>
      <c r="M104" s="150" t="s">
        <v>697</v>
      </c>
      <c r="N104" s="150" t="s">
        <v>697</v>
      </c>
      <c r="O104" s="112" t="s">
        <v>138</v>
      </c>
      <c r="P104" s="114"/>
    </row>
    <row r="105" spans="1:16" ht="27.6" x14ac:dyDescent="0.3">
      <c r="A105" s="127">
        <v>39903</v>
      </c>
      <c r="B105" s="112" t="s">
        <v>547</v>
      </c>
      <c r="C105" s="112" t="s">
        <v>267</v>
      </c>
      <c r="D105" s="112" t="s">
        <v>747</v>
      </c>
      <c r="E105" s="115" t="s">
        <v>448</v>
      </c>
      <c r="F105" s="158">
        <v>1419219.09</v>
      </c>
      <c r="G105" s="159">
        <v>1419219.09</v>
      </c>
      <c r="H105" s="115" t="s">
        <v>488</v>
      </c>
      <c r="I105" s="112" t="s">
        <v>720</v>
      </c>
      <c r="J105" s="112">
        <v>7</v>
      </c>
      <c r="K105" s="150">
        <v>65</v>
      </c>
      <c r="L105" s="151">
        <v>0</v>
      </c>
      <c r="M105" s="151">
        <v>0</v>
      </c>
      <c r="N105" s="151">
        <v>65</v>
      </c>
      <c r="O105" s="112" t="s">
        <v>143</v>
      </c>
      <c r="P105" s="114"/>
    </row>
    <row r="106" spans="1:16" ht="70.5" customHeight="1" x14ac:dyDescent="0.3">
      <c r="A106" s="127">
        <v>39994</v>
      </c>
      <c r="B106" s="112" t="s">
        <v>548</v>
      </c>
      <c r="C106" s="112" t="s">
        <v>697</v>
      </c>
      <c r="D106" s="112" t="s">
        <v>747</v>
      </c>
      <c r="E106" s="112" t="s">
        <v>291</v>
      </c>
      <c r="F106" s="158">
        <v>800000</v>
      </c>
      <c r="G106" s="159">
        <v>768397.55</v>
      </c>
      <c r="H106" s="112" t="s">
        <v>141</v>
      </c>
      <c r="I106" s="112" t="s">
        <v>721</v>
      </c>
      <c r="J106" s="112">
        <v>8</v>
      </c>
      <c r="K106" s="150">
        <v>98</v>
      </c>
      <c r="L106" s="150" t="s">
        <v>697</v>
      </c>
      <c r="M106" s="150" t="s">
        <v>697</v>
      </c>
      <c r="N106" s="150" t="s">
        <v>697</v>
      </c>
      <c r="O106" s="112" t="s">
        <v>143</v>
      </c>
      <c r="P106" s="114"/>
    </row>
    <row r="107" spans="1:16" ht="121.5" customHeight="1" x14ac:dyDescent="0.3">
      <c r="A107" s="127">
        <v>39822</v>
      </c>
      <c r="B107" s="112" t="s">
        <v>549</v>
      </c>
      <c r="C107" s="112" t="s">
        <v>697</v>
      </c>
      <c r="D107" s="112" t="s">
        <v>747</v>
      </c>
      <c r="E107" s="112" t="s">
        <v>158</v>
      </c>
      <c r="F107" s="158">
        <v>1753652</v>
      </c>
      <c r="G107" s="159">
        <v>3318412.07</v>
      </c>
      <c r="H107" s="115" t="s">
        <v>139</v>
      </c>
      <c r="I107" s="112" t="s">
        <v>722</v>
      </c>
      <c r="J107" s="112">
        <v>5</v>
      </c>
      <c r="K107" s="150">
        <v>15</v>
      </c>
      <c r="L107" s="150">
        <v>15</v>
      </c>
      <c r="M107" s="150">
        <v>0</v>
      </c>
      <c r="N107" s="150">
        <v>0</v>
      </c>
      <c r="O107" s="120" t="s">
        <v>143</v>
      </c>
      <c r="P107" s="114" t="s">
        <v>681</v>
      </c>
    </row>
    <row r="108" spans="1:16" ht="127.5" customHeight="1" x14ac:dyDescent="0.3">
      <c r="A108" s="127">
        <v>40372</v>
      </c>
      <c r="B108" s="112" t="s">
        <v>552</v>
      </c>
      <c r="C108" s="112" t="s">
        <v>697</v>
      </c>
      <c r="D108" s="112" t="s">
        <v>747</v>
      </c>
      <c r="E108" s="115" t="s">
        <v>448</v>
      </c>
      <c r="F108" s="158">
        <v>11503000</v>
      </c>
      <c r="G108" s="159">
        <v>11503000</v>
      </c>
      <c r="H108" s="115" t="s">
        <v>139</v>
      </c>
      <c r="I108" s="115" t="s">
        <v>723</v>
      </c>
      <c r="J108" s="112">
        <v>8</v>
      </c>
      <c r="K108" s="150">
        <v>240</v>
      </c>
      <c r="L108" s="151">
        <v>240</v>
      </c>
      <c r="M108" s="151">
        <v>0</v>
      </c>
      <c r="N108" s="151">
        <v>0</v>
      </c>
      <c r="O108" s="112" t="s">
        <v>143</v>
      </c>
      <c r="P108" s="114" t="s">
        <v>553</v>
      </c>
    </row>
    <row r="109" spans="1:16" ht="60.75" customHeight="1" x14ac:dyDescent="0.3">
      <c r="A109" s="127">
        <v>40282</v>
      </c>
      <c r="B109" s="112" t="s">
        <v>554</v>
      </c>
      <c r="C109" s="112" t="s">
        <v>697</v>
      </c>
      <c r="D109" s="112" t="s">
        <v>747</v>
      </c>
      <c r="E109" s="112" t="s">
        <v>453</v>
      </c>
      <c r="F109" s="158">
        <v>4000000</v>
      </c>
      <c r="G109" s="159">
        <v>6749685.7000000002</v>
      </c>
      <c r="H109" s="112" t="s">
        <v>139</v>
      </c>
      <c r="I109" s="112" t="s">
        <v>422</v>
      </c>
      <c r="J109" s="112">
        <v>4</v>
      </c>
      <c r="K109" s="150">
        <v>52</v>
      </c>
      <c r="L109" s="151">
        <v>16</v>
      </c>
      <c r="M109" s="151">
        <v>0</v>
      </c>
      <c r="N109" s="151">
        <v>36</v>
      </c>
      <c r="O109" s="112" t="s">
        <v>143</v>
      </c>
      <c r="P109" s="114" t="s">
        <v>680</v>
      </c>
    </row>
    <row r="110" spans="1:16" ht="97.5" customHeight="1" x14ac:dyDescent="0.3">
      <c r="A110" s="127">
        <v>40749</v>
      </c>
      <c r="B110" s="112" t="s">
        <v>555</v>
      </c>
      <c r="C110" s="112" t="s">
        <v>697</v>
      </c>
      <c r="D110" s="112" t="s">
        <v>747</v>
      </c>
      <c r="E110" s="112" t="s">
        <v>142</v>
      </c>
      <c r="F110" s="159">
        <v>4217536</v>
      </c>
      <c r="G110" s="159">
        <v>995857.92999999993</v>
      </c>
      <c r="H110" s="127" t="s">
        <v>139</v>
      </c>
      <c r="I110" s="112" t="s">
        <v>238</v>
      </c>
      <c r="J110" s="112">
        <v>2</v>
      </c>
      <c r="K110" s="150">
        <v>84</v>
      </c>
      <c r="L110" s="151">
        <v>0</v>
      </c>
      <c r="M110" s="151">
        <v>0</v>
      </c>
      <c r="N110" s="151">
        <v>84</v>
      </c>
      <c r="O110" s="112" t="s">
        <v>143</v>
      </c>
      <c r="P110" s="114" t="s">
        <v>639</v>
      </c>
    </row>
    <row r="111" spans="1:16" ht="97.5" customHeight="1" x14ac:dyDescent="0.3">
      <c r="A111" s="127">
        <v>40799</v>
      </c>
      <c r="B111" s="112" t="s">
        <v>556</v>
      </c>
      <c r="C111" s="112" t="s">
        <v>697</v>
      </c>
      <c r="D111" s="112" t="s">
        <v>747</v>
      </c>
      <c r="E111" s="112" t="s">
        <v>236</v>
      </c>
      <c r="F111" s="159">
        <v>3354410</v>
      </c>
      <c r="G111" s="159">
        <v>3581278.1899999995</v>
      </c>
      <c r="H111" s="127" t="s">
        <v>139</v>
      </c>
      <c r="I111" s="112" t="s">
        <v>557</v>
      </c>
      <c r="J111" s="112">
        <v>7</v>
      </c>
      <c r="K111" s="150">
        <v>39</v>
      </c>
      <c r="L111" s="151">
        <v>0</v>
      </c>
      <c r="M111" s="151">
        <v>0</v>
      </c>
      <c r="N111" s="151">
        <v>39</v>
      </c>
      <c r="O111" s="112" t="s">
        <v>143</v>
      </c>
      <c r="P111" s="114" t="s">
        <v>640</v>
      </c>
    </row>
    <row r="112" spans="1:16" ht="75" customHeight="1" x14ac:dyDescent="0.3">
      <c r="A112" s="127">
        <v>40612</v>
      </c>
      <c r="B112" s="112" t="s">
        <v>558</v>
      </c>
      <c r="C112" s="112" t="s">
        <v>697</v>
      </c>
      <c r="D112" s="112" t="s">
        <v>747</v>
      </c>
      <c r="E112" s="112" t="s">
        <v>142</v>
      </c>
      <c r="F112" s="158">
        <v>12392122</v>
      </c>
      <c r="G112" s="159">
        <v>5236396.1800000006</v>
      </c>
      <c r="H112" s="112" t="s">
        <v>139</v>
      </c>
      <c r="I112" s="115" t="s">
        <v>698</v>
      </c>
      <c r="J112" s="112" t="s">
        <v>744</v>
      </c>
      <c r="K112" s="150">
        <v>134</v>
      </c>
      <c r="L112" s="151">
        <v>0</v>
      </c>
      <c r="M112" s="151">
        <v>0</v>
      </c>
      <c r="N112" s="151">
        <v>134</v>
      </c>
      <c r="O112" s="112" t="s">
        <v>143</v>
      </c>
      <c r="P112" s="113" t="s">
        <v>423</v>
      </c>
    </row>
    <row r="113" spans="1:16" ht="46.5" customHeight="1" x14ac:dyDescent="0.3">
      <c r="A113" s="127">
        <v>40584</v>
      </c>
      <c r="B113" s="112" t="s">
        <v>560</v>
      </c>
      <c r="C113" s="112" t="s">
        <v>697</v>
      </c>
      <c r="D113" s="112" t="s">
        <v>747</v>
      </c>
      <c r="E113" s="112" t="s">
        <v>154</v>
      </c>
      <c r="F113" s="158">
        <v>3667887</v>
      </c>
      <c r="G113" s="159">
        <v>3667886.9999999995</v>
      </c>
      <c r="H113" s="112" t="s">
        <v>139</v>
      </c>
      <c r="I113" s="112" t="s">
        <v>268</v>
      </c>
      <c r="J113" s="112">
        <v>7</v>
      </c>
      <c r="K113" s="150">
        <v>97</v>
      </c>
      <c r="L113" s="151">
        <v>35</v>
      </c>
      <c r="M113" s="151">
        <v>0</v>
      </c>
      <c r="N113" s="151">
        <v>62</v>
      </c>
      <c r="O113" s="112" t="s">
        <v>143</v>
      </c>
      <c r="P113" s="114" t="s">
        <v>561</v>
      </c>
    </row>
    <row r="114" spans="1:16" ht="69" x14ac:dyDescent="0.3">
      <c r="A114" s="127">
        <v>40759</v>
      </c>
      <c r="B114" s="112" t="s">
        <v>562</v>
      </c>
      <c r="C114" s="112" t="s">
        <v>697</v>
      </c>
      <c r="D114" s="112" t="s">
        <v>747</v>
      </c>
      <c r="E114" s="112" t="s">
        <v>161</v>
      </c>
      <c r="F114" s="158">
        <v>2940900</v>
      </c>
      <c r="G114" s="159">
        <v>2940510.3</v>
      </c>
      <c r="H114" s="112" t="s">
        <v>179</v>
      </c>
      <c r="I114" s="112" t="s">
        <v>269</v>
      </c>
      <c r="J114" s="112">
        <v>7</v>
      </c>
      <c r="K114" s="150">
        <v>41</v>
      </c>
      <c r="L114" s="151">
        <v>0</v>
      </c>
      <c r="M114" s="151">
        <v>1</v>
      </c>
      <c r="N114" s="151">
        <v>40</v>
      </c>
      <c r="O114" s="112" t="s">
        <v>151</v>
      </c>
      <c r="P114" s="114"/>
    </row>
    <row r="115" spans="1:16" ht="46.5" customHeight="1" x14ac:dyDescent="0.3">
      <c r="A115" s="127">
        <v>40759</v>
      </c>
      <c r="B115" s="112" t="s">
        <v>562</v>
      </c>
      <c r="C115" s="112" t="s">
        <v>697</v>
      </c>
      <c r="D115" s="112" t="s">
        <v>747</v>
      </c>
      <c r="E115" s="112" t="s">
        <v>563</v>
      </c>
      <c r="F115" s="158">
        <v>2227600</v>
      </c>
      <c r="G115" s="159">
        <v>2227989.7000000002</v>
      </c>
      <c r="H115" s="112" t="s">
        <v>179</v>
      </c>
      <c r="I115" s="112" t="s">
        <v>269</v>
      </c>
      <c r="J115" s="112">
        <v>7</v>
      </c>
      <c r="K115" s="150">
        <v>19</v>
      </c>
      <c r="L115" s="151">
        <v>0</v>
      </c>
      <c r="M115" s="151">
        <v>7</v>
      </c>
      <c r="N115" s="151">
        <v>12</v>
      </c>
      <c r="O115" s="112" t="s">
        <v>151</v>
      </c>
      <c r="P115" s="114"/>
    </row>
    <row r="116" spans="1:16" ht="31.5" customHeight="1" x14ac:dyDescent="0.3">
      <c r="A116" s="127">
        <v>41318</v>
      </c>
      <c r="B116" s="112" t="s">
        <v>564</v>
      </c>
      <c r="C116" s="112" t="s">
        <v>697</v>
      </c>
      <c r="D116" s="112" t="s">
        <v>747</v>
      </c>
      <c r="E116" s="112" t="s">
        <v>218</v>
      </c>
      <c r="F116" s="158">
        <v>1498500</v>
      </c>
      <c r="G116" s="159">
        <v>1498500</v>
      </c>
      <c r="H116" s="112" t="s">
        <v>139</v>
      </c>
      <c r="I116" s="112" t="s">
        <v>724</v>
      </c>
      <c r="J116" s="112">
        <v>8</v>
      </c>
      <c r="K116" s="150">
        <v>15</v>
      </c>
      <c r="L116" s="151">
        <v>1</v>
      </c>
      <c r="M116" s="151">
        <v>3</v>
      </c>
      <c r="N116" s="151">
        <v>11</v>
      </c>
      <c r="O116" s="112" t="s">
        <v>143</v>
      </c>
      <c r="P116" s="114"/>
    </row>
    <row r="117" spans="1:16" ht="30.75" customHeight="1" x14ac:dyDescent="0.3">
      <c r="A117" s="119">
        <v>40997</v>
      </c>
      <c r="B117" s="112" t="s">
        <v>456</v>
      </c>
      <c r="C117" s="112" t="s">
        <v>697</v>
      </c>
      <c r="D117" s="112" t="s">
        <v>747</v>
      </c>
      <c r="E117" s="112" t="s">
        <v>237</v>
      </c>
      <c r="F117" s="158">
        <v>1070741.0099999998</v>
      </c>
      <c r="G117" s="159">
        <v>1502000.9999999998</v>
      </c>
      <c r="H117" s="112" t="s">
        <v>179</v>
      </c>
      <c r="I117" s="112" t="s">
        <v>354</v>
      </c>
      <c r="J117" s="112">
        <v>5</v>
      </c>
      <c r="K117" s="150">
        <v>20</v>
      </c>
      <c r="L117" s="151">
        <v>5</v>
      </c>
      <c r="M117" s="151">
        <v>9</v>
      </c>
      <c r="N117" s="151">
        <v>6</v>
      </c>
      <c r="O117" s="112" t="s">
        <v>143</v>
      </c>
      <c r="P117" s="114"/>
    </row>
    <row r="118" spans="1:16" ht="29.25" customHeight="1" x14ac:dyDescent="0.3">
      <c r="A118" s="127">
        <v>40956</v>
      </c>
      <c r="B118" s="112" t="s">
        <v>48</v>
      </c>
      <c r="C118" s="112" t="s">
        <v>697</v>
      </c>
      <c r="D118" s="112" t="s">
        <v>436</v>
      </c>
      <c r="E118" s="112" t="s">
        <v>275</v>
      </c>
      <c r="F118" s="158">
        <v>24228.58</v>
      </c>
      <c r="G118" s="159">
        <v>24228.58</v>
      </c>
      <c r="H118" s="112" t="s">
        <v>179</v>
      </c>
      <c r="I118" s="112" t="s">
        <v>353</v>
      </c>
      <c r="J118" s="112">
        <v>4</v>
      </c>
      <c r="K118" s="150">
        <v>1</v>
      </c>
      <c r="L118" s="150" t="s">
        <v>697</v>
      </c>
      <c r="M118" s="150" t="s">
        <v>697</v>
      </c>
      <c r="N118" s="150" t="s">
        <v>697</v>
      </c>
      <c r="O118" s="112" t="s">
        <v>141</v>
      </c>
      <c r="P118" s="114"/>
    </row>
    <row r="119" spans="1:16" ht="43.5" customHeight="1" x14ac:dyDescent="0.3">
      <c r="A119" s="127">
        <v>41080</v>
      </c>
      <c r="B119" s="112" t="s">
        <v>565</v>
      </c>
      <c r="C119" s="112" t="s">
        <v>697</v>
      </c>
      <c r="D119" s="112" t="s">
        <v>747</v>
      </c>
      <c r="E119" s="112" t="s">
        <v>237</v>
      </c>
      <c r="F119" s="158">
        <v>270000</v>
      </c>
      <c r="G119" s="159">
        <v>2700000</v>
      </c>
      <c r="H119" s="112" t="s">
        <v>139</v>
      </c>
      <c r="I119" s="112" t="s">
        <v>240</v>
      </c>
      <c r="J119" s="112">
        <v>1</v>
      </c>
      <c r="K119" s="150">
        <v>51</v>
      </c>
      <c r="L119" s="151">
        <v>0</v>
      </c>
      <c r="M119" s="151">
        <v>0</v>
      </c>
      <c r="N119" s="151">
        <v>51</v>
      </c>
      <c r="O119" s="112" t="s">
        <v>143</v>
      </c>
      <c r="P119" s="114"/>
    </row>
    <row r="120" spans="1:16" x14ac:dyDescent="0.3">
      <c r="A120" s="127">
        <v>41071</v>
      </c>
      <c r="B120" s="112" t="s">
        <v>566</v>
      </c>
      <c r="C120" s="112" t="s">
        <v>697</v>
      </c>
      <c r="D120" s="112" t="s">
        <v>747</v>
      </c>
      <c r="E120" s="112" t="s">
        <v>237</v>
      </c>
      <c r="F120" s="158">
        <v>640000</v>
      </c>
      <c r="G120" s="159">
        <v>609084.38000000012</v>
      </c>
      <c r="H120" s="112" t="s">
        <v>139</v>
      </c>
      <c r="I120" s="112" t="s">
        <v>241</v>
      </c>
      <c r="J120" s="112">
        <v>8</v>
      </c>
      <c r="K120" s="150">
        <v>13</v>
      </c>
      <c r="L120" s="151">
        <v>0</v>
      </c>
      <c r="M120" s="151">
        <v>4</v>
      </c>
      <c r="N120" s="151">
        <v>9</v>
      </c>
      <c r="O120" s="115" t="s">
        <v>143</v>
      </c>
      <c r="P120" s="114"/>
    </row>
    <row r="121" spans="1:16" ht="94.5" customHeight="1" x14ac:dyDescent="0.3">
      <c r="A121" s="127">
        <v>41486</v>
      </c>
      <c r="B121" s="112" t="s">
        <v>567</v>
      </c>
      <c r="C121" s="112" t="s">
        <v>697</v>
      </c>
      <c r="D121" s="112" t="s">
        <v>747</v>
      </c>
      <c r="E121" s="115" t="s">
        <v>178</v>
      </c>
      <c r="F121" s="159">
        <v>1505900</v>
      </c>
      <c r="G121" s="159">
        <v>1505900.44</v>
      </c>
      <c r="H121" s="115" t="s">
        <v>179</v>
      </c>
      <c r="I121" s="115" t="s">
        <v>234</v>
      </c>
      <c r="J121" s="112">
        <v>5</v>
      </c>
      <c r="K121" s="150">
        <v>11</v>
      </c>
      <c r="L121" s="150">
        <v>0</v>
      </c>
      <c r="M121" s="150">
        <v>0</v>
      </c>
      <c r="N121" s="150">
        <v>11</v>
      </c>
      <c r="O121" s="120" t="s">
        <v>175</v>
      </c>
      <c r="P121" s="114" t="s">
        <v>646</v>
      </c>
    </row>
    <row r="122" spans="1:16" ht="55.5" customHeight="1" x14ac:dyDescent="0.3">
      <c r="A122" s="127">
        <v>41319</v>
      </c>
      <c r="B122" s="112" t="s">
        <v>567</v>
      </c>
      <c r="C122" s="112" t="s">
        <v>697</v>
      </c>
      <c r="D122" s="112" t="s">
        <v>747</v>
      </c>
      <c r="E122" s="115" t="s">
        <v>154</v>
      </c>
      <c r="F122" s="158">
        <v>489040</v>
      </c>
      <c r="G122" s="159">
        <v>457189.8</v>
      </c>
      <c r="H122" s="115" t="s">
        <v>179</v>
      </c>
      <c r="I122" s="115" t="s">
        <v>698</v>
      </c>
      <c r="J122" s="112">
        <v>5</v>
      </c>
      <c r="K122" s="150">
        <v>4</v>
      </c>
      <c r="L122" s="151">
        <v>0</v>
      </c>
      <c r="M122" s="151">
        <v>2</v>
      </c>
      <c r="N122" s="151">
        <v>2</v>
      </c>
      <c r="O122" s="120" t="s">
        <v>175</v>
      </c>
      <c r="P122" s="114" t="s">
        <v>695</v>
      </c>
    </row>
    <row r="123" spans="1:16" ht="29.25" customHeight="1" x14ac:dyDescent="0.3">
      <c r="A123" s="127">
        <v>41320</v>
      </c>
      <c r="B123" s="112" t="s">
        <v>49</v>
      </c>
      <c r="C123" s="112" t="s">
        <v>697</v>
      </c>
      <c r="D123" s="112" t="s">
        <v>436</v>
      </c>
      <c r="E123" s="112" t="s">
        <v>273</v>
      </c>
      <c r="F123" s="159">
        <v>12775.2</v>
      </c>
      <c r="G123" s="159">
        <v>8555</v>
      </c>
      <c r="H123" s="112" t="s">
        <v>179</v>
      </c>
      <c r="I123" s="112" t="s">
        <v>278</v>
      </c>
      <c r="J123" s="112">
        <v>4</v>
      </c>
      <c r="K123" s="150">
        <v>1</v>
      </c>
      <c r="L123" s="150" t="s">
        <v>697</v>
      </c>
      <c r="M123" s="150" t="s">
        <v>697</v>
      </c>
      <c r="N123" s="150" t="s">
        <v>697</v>
      </c>
      <c r="O123" s="112" t="s">
        <v>138</v>
      </c>
      <c r="P123" s="114"/>
    </row>
    <row r="124" spans="1:16" ht="26.25" customHeight="1" x14ac:dyDescent="0.3">
      <c r="A124" s="127">
        <v>41487</v>
      </c>
      <c r="B124" s="112" t="s">
        <v>50</v>
      </c>
      <c r="C124" s="112" t="s">
        <v>697</v>
      </c>
      <c r="D124" s="112" t="s">
        <v>436</v>
      </c>
      <c r="E124" s="112" t="s">
        <v>193</v>
      </c>
      <c r="F124" s="159">
        <v>30470</v>
      </c>
      <c r="G124" s="159">
        <v>26489</v>
      </c>
      <c r="H124" s="112" t="s">
        <v>179</v>
      </c>
      <c r="I124" s="112" t="s">
        <v>232</v>
      </c>
      <c r="J124" s="112">
        <v>1</v>
      </c>
      <c r="K124" s="150">
        <v>1</v>
      </c>
      <c r="L124" s="150">
        <v>0</v>
      </c>
      <c r="M124" s="150">
        <v>0</v>
      </c>
      <c r="N124" s="150">
        <v>1</v>
      </c>
      <c r="O124" s="120" t="s">
        <v>141</v>
      </c>
      <c r="P124" s="114"/>
    </row>
    <row r="125" spans="1:16" ht="29.25" customHeight="1" x14ac:dyDescent="0.3">
      <c r="A125" s="127">
        <v>41586</v>
      </c>
      <c r="B125" s="112" t="s">
        <v>51</v>
      </c>
      <c r="C125" s="112" t="s">
        <v>697</v>
      </c>
      <c r="D125" s="112" t="s">
        <v>436</v>
      </c>
      <c r="E125" s="112" t="s">
        <v>193</v>
      </c>
      <c r="F125" s="158">
        <v>29564.35</v>
      </c>
      <c r="G125" s="159">
        <v>24759.35</v>
      </c>
      <c r="H125" s="112" t="s">
        <v>179</v>
      </c>
      <c r="I125" s="112" t="s">
        <v>233</v>
      </c>
      <c r="J125" s="112">
        <v>5</v>
      </c>
      <c r="K125" s="150">
        <v>1</v>
      </c>
      <c r="L125" s="151">
        <v>0</v>
      </c>
      <c r="M125" s="151">
        <v>0</v>
      </c>
      <c r="N125" s="151">
        <v>1</v>
      </c>
      <c r="O125" s="112" t="s">
        <v>141</v>
      </c>
      <c r="P125" s="114"/>
    </row>
    <row r="126" spans="1:16" x14ac:dyDescent="0.3">
      <c r="A126" s="127">
        <v>42487</v>
      </c>
      <c r="B126" s="112" t="s">
        <v>52</v>
      </c>
      <c r="C126" s="131" t="s">
        <v>697</v>
      </c>
      <c r="D126" s="112" t="s">
        <v>436</v>
      </c>
      <c r="E126" s="112" t="s">
        <v>193</v>
      </c>
      <c r="F126" s="159">
        <v>72051.8</v>
      </c>
      <c r="G126" s="159">
        <v>46867.28</v>
      </c>
      <c r="H126" s="112" t="s">
        <v>179</v>
      </c>
      <c r="I126" s="112" t="s">
        <v>352</v>
      </c>
      <c r="J126" s="120">
        <v>5</v>
      </c>
      <c r="K126" s="150">
        <v>1</v>
      </c>
      <c r="L126" s="150">
        <v>0</v>
      </c>
      <c r="M126" s="150">
        <v>0</v>
      </c>
      <c r="N126" s="150">
        <v>1</v>
      </c>
      <c r="O126" s="120" t="s">
        <v>141</v>
      </c>
      <c r="P126" s="114"/>
    </row>
    <row r="127" spans="1:16" x14ac:dyDescent="0.3">
      <c r="A127" s="127">
        <v>41605</v>
      </c>
      <c r="B127" s="112" t="s">
        <v>53</v>
      </c>
      <c r="C127" s="112" t="s">
        <v>697</v>
      </c>
      <c r="D127" s="112" t="s">
        <v>436</v>
      </c>
      <c r="E127" s="112" t="s">
        <v>273</v>
      </c>
      <c r="F127" s="159">
        <v>13689.5</v>
      </c>
      <c r="G127" s="159">
        <v>2000</v>
      </c>
      <c r="H127" s="112" t="s">
        <v>179</v>
      </c>
      <c r="I127" s="112" t="s">
        <v>351</v>
      </c>
      <c r="J127" s="112">
        <v>5</v>
      </c>
      <c r="K127" s="150">
        <v>1</v>
      </c>
      <c r="L127" s="150" t="s">
        <v>697</v>
      </c>
      <c r="M127" s="150" t="s">
        <v>697</v>
      </c>
      <c r="N127" s="150" t="s">
        <v>697</v>
      </c>
      <c r="O127" s="112" t="s">
        <v>141</v>
      </c>
      <c r="P127" s="114"/>
    </row>
    <row r="128" spans="1:16" ht="40.5" customHeight="1" x14ac:dyDescent="0.3">
      <c r="A128" s="127">
        <v>41913</v>
      </c>
      <c r="B128" s="112" t="s">
        <v>54</v>
      </c>
      <c r="C128" s="112" t="s">
        <v>697</v>
      </c>
      <c r="D128" s="112" t="s">
        <v>747</v>
      </c>
      <c r="E128" s="112" t="s">
        <v>178</v>
      </c>
      <c r="F128" s="158">
        <v>1365000</v>
      </c>
      <c r="G128" s="159">
        <v>1363685</v>
      </c>
      <c r="H128" s="112" t="s">
        <v>139</v>
      </c>
      <c r="I128" s="112" t="s">
        <v>350</v>
      </c>
      <c r="J128" s="112">
        <v>8</v>
      </c>
      <c r="K128" s="150">
        <v>64</v>
      </c>
      <c r="L128" s="151">
        <v>0</v>
      </c>
      <c r="M128" s="151">
        <v>0</v>
      </c>
      <c r="N128" s="151">
        <v>64</v>
      </c>
      <c r="O128" s="112" t="s">
        <v>143</v>
      </c>
      <c r="P128" s="114"/>
    </row>
    <row r="129" spans="1:16" ht="48" customHeight="1" x14ac:dyDescent="0.3">
      <c r="A129" s="127">
        <v>41387</v>
      </c>
      <c r="B129" s="112" t="s">
        <v>55</v>
      </c>
      <c r="C129" s="112" t="s">
        <v>697</v>
      </c>
      <c r="D129" s="112" t="s">
        <v>747</v>
      </c>
      <c r="E129" s="112" t="s">
        <v>142</v>
      </c>
      <c r="F129" s="158">
        <v>4780000</v>
      </c>
      <c r="G129" s="159">
        <v>4780000.0000000009</v>
      </c>
      <c r="H129" s="112" t="s">
        <v>139</v>
      </c>
      <c r="I129" s="115" t="s">
        <v>698</v>
      </c>
      <c r="J129" s="112" t="s">
        <v>743</v>
      </c>
      <c r="K129" s="150">
        <v>68</v>
      </c>
      <c r="L129" s="151">
        <v>68</v>
      </c>
      <c r="M129" s="151">
        <v>0</v>
      </c>
      <c r="N129" s="151">
        <v>0</v>
      </c>
      <c r="O129" s="112" t="s">
        <v>143</v>
      </c>
      <c r="P129" s="113" t="s">
        <v>424</v>
      </c>
    </row>
    <row r="130" spans="1:16" ht="31.5" customHeight="1" x14ac:dyDescent="0.3">
      <c r="A130" s="127">
        <v>41842</v>
      </c>
      <c r="B130" s="112" t="s">
        <v>56</v>
      </c>
      <c r="C130" s="112" t="s">
        <v>697</v>
      </c>
      <c r="D130" s="112" t="s">
        <v>436</v>
      </c>
      <c r="E130" s="112" t="s">
        <v>279</v>
      </c>
      <c r="F130" s="158">
        <v>29006.400000000001</v>
      </c>
      <c r="G130" s="159">
        <v>12372</v>
      </c>
      <c r="H130" s="112" t="s">
        <v>179</v>
      </c>
      <c r="I130" s="112" t="s">
        <v>349</v>
      </c>
      <c r="J130" s="112">
        <v>7</v>
      </c>
      <c r="K130" s="150">
        <v>1</v>
      </c>
      <c r="L130" s="150" t="s">
        <v>697</v>
      </c>
      <c r="M130" s="150" t="s">
        <v>697</v>
      </c>
      <c r="N130" s="150" t="s">
        <v>697</v>
      </c>
      <c r="O130" s="112" t="s">
        <v>141</v>
      </c>
      <c r="P130" s="114"/>
    </row>
    <row r="131" spans="1:16" ht="54" customHeight="1" x14ac:dyDescent="0.3">
      <c r="A131" s="120">
        <v>2014</v>
      </c>
      <c r="B131" s="112" t="s">
        <v>57</v>
      </c>
      <c r="C131" s="112" t="s">
        <v>697</v>
      </c>
      <c r="D131" s="112" t="s">
        <v>253</v>
      </c>
      <c r="E131" s="112" t="s">
        <v>569</v>
      </c>
      <c r="F131" s="158">
        <v>1300000</v>
      </c>
      <c r="G131" s="159">
        <v>1289000</v>
      </c>
      <c r="H131" s="112" t="s">
        <v>141</v>
      </c>
      <c r="I131" s="112" t="s">
        <v>348</v>
      </c>
      <c r="J131" s="112">
        <v>7</v>
      </c>
      <c r="K131" s="150" t="s">
        <v>697</v>
      </c>
      <c r="L131" s="150" t="s">
        <v>697</v>
      </c>
      <c r="M131" s="150" t="s">
        <v>697</v>
      </c>
      <c r="N131" s="150" t="s">
        <v>697</v>
      </c>
      <c r="O131" s="120" t="s">
        <v>138</v>
      </c>
      <c r="P131" s="114"/>
    </row>
    <row r="132" spans="1:16" x14ac:dyDescent="0.3">
      <c r="A132" s="127">
        <v>41940</v>
      </c>
      <c r="B132" s="112" t="s">
        <v>58</v>
      </c>
      <c r="C132" s="112" t="s">
        <v>697</v>
      </c>
      <c r="D132" s="112" t="s">
        <v>436</v>
      </c>
      <c r="E132" s="112" t="s">
        <v>273</v>
      </c>
      <c r="F132" s="158">
        <v>46200.36</v>
      </c>
      <c r="G132" s="159">
        <v>45780.33</v>
      </c>
      <c r="H132" s="112" t="s">
        <v>179</v>
      </c>
      <c r="I132" s="112" t="s">
        <v>347</v>
      </c>
      <c r="J132" s="112">
        <v>4</v>
      </c>
      <c r="K132" s="150">
        <v>1</v>
      </c>
      <c r="L132" s="150" t="s">
        <v>697</v>
      </c>
      <c r="M132" s="150" t="s">
        <v>697</v>
      </c>
      <c r="N132" s="150" t="s">
        <v>697</v>
      </c>
      <c r="O132" s="120" t="s">
        <v>141</v>
      </c>
      <c r="P132" s="114"/>
    </row>
    <row r="133" spans="1:16" x14ac:dyDescent="0.3">
      <c r="A133" s="127">
        <v>41948</v>
      </c>
      <c r="B133" s="112" t="s">
        <v>59</v>
      </c>
      <c r="C133" s="112" t="s">
        <v>697</v>
      </c>
      <c r="D133" s="112" t="s">
        <v>436</v>
      </c>
      <c r="E133" s="112" t="s">
        <v>273</v>
      </c>
      <c r="F133" s="158">
        <v>7216</v>
      </c>
      <c r="G133" s="159">
        <v>7216</v>
      </c>
      <c r="H133" s="112" t="s">
        <v>179</v>
      </c>
      <c r="I133" s="112" t="s">
        <v>346</v>
      </c>
      <c r="J133" s="112">
        <v>7</v>
      </c>
      <c r="K133" s="150">
        <v>1</v>
      </c>
      <c r="L133" s="150" t="s">
        <v>697</v>
      </c>
      <c r="M133" s="150" t="s">
        <v>697</v>
      </c>
      <c r="N133" s="150" t="s">
        <v>697</v>
      </c>
      <c r="O133" s="112" t="s">
        <v>141</v>
      </c>
      <c r="P133" s="114"/>
    </row>
    <row r="134" spans="1:16" ht="44.25" customHeight="1" x14ac:dyDescent="0.3">
      <c r="A134" s="127">
        <v>41883</v>
      </c>
      <c r="B134" s="112" t="s">
        <v>570</v>
      </c>
      <c r="C134" s="112" t="s">
        <v>571</v>
      </c>
      <c r="D134" s="112" t="s">
        <v>747</v>
      </c>
      <c r="E134" s="112" t="s">
        <v>457</v>
      </c>
      <c r="F134" s="158">
        <v>2650000</v>
      </c>
      <c r="G134" s="159">
        <v>2650000</v>
      </c>
      <c r="H134" s="112" t="s">
        <v>139</v>
      </c>
      <c r="I134" s="112" t="s">
        <v>725</v>
      </c>
      <c r="J134" s="112">
        <v>8</v>
      </c>
      <c r="K134" s="150">
        <v>124</v>
      </c>
      <c r="L134" s="151">
        <v>0</v>
      </c>
      <c r="M134" s="151">
        <v>50</v>
      </c>
      <c r="N134" s="151">
        <v>74</v>
      </c>
      <c r="O134" s="112" t="s">
        <v>143</v>
      </c>
      <c r="P134" s="114"/>
    </row>
    <row r="135" spans="1:16" ht="41.4" x14ac:dyDescent="0.3">
      <c r="A135" s="127">
        <v>41848</v>
      </c>
      <c r="B135" s="112" t="s">
        <v>572</v>
      </c>
      <c r="C135" s="112" t="s">
        <v>573</v>
      </c>
      <c r="D135" s="112" t="s">
        <v>747</v>
      </c>
      <c r="E135" s="112" t="s">
        <v>447</v>
      </c>
      <c r="F135" s="158">
        <v>7990000</v>
      </c>
      <c r="G135" s="159">
        <v>7990000</v>
      </c>
      <c r="H135" s="112" t="s">
        <v>139</v>
      </c>
      <c r="I135" s="112" t="s">
        <v>425</v>
      </c>
      <c r="J135" s="112">
        <v>4</v>
      </c>
      <c r="K135" s="150">
        <v>120</v>
      </c>
      <c r="L135" s="151">
        <v>0</v>
      </c>
      <c r="M135" s="151">
        <v>0</v>
      </c>
      <c r="N135" s="151">
        <v>120</v>
      </c>
      <c r="O135" s="112" t="s">
        <v>143</v>
      </c>
      <c r="P135" s="114"/>
    </row>
    <row r="136" spans="1:16" ht="54.6" customHeight="1" x14ac:dyDescent="0.3">
      <c r="A136" s="127">
        <v>41894</v>
      </c>
      <c r="B136" s="112" t="s">
        <v>574</v>
      </c>
      <c r="C136" s="112" t="s">
        <v>697</v>
      </c>
      <c r="D136" s="112" t="s">
        <v>747</v>
      </c>
      <c r="E136" s="112" t="s">
        <v>225</v>
      </c>
      <c r="F136" s="158">
        <v>6310788</v>
      </c>
      <c r="G136" s="159">
        <v>3764313.209999999</v>
      </c>
      <c r="H136" s="112" t="s">
        <v>139</v>
      </c>
      <c r="I136" s="112" t="s">
        <v>726</v>
      </c>
      <c r="J136" s="112">
        <v>8</v>
      </c>
      <c r="K136" s="150">
        <v>46</v>
      </c>
      <c r="L136" s="151">
        <v>0</v>
      </c>
      <c r="M136" s="151">
        <v>0</v>
      </c>
      <c r="N136" s="151">
        <v>46</v>
      </c>
      <c r="O136" s="112" t="s">
        <v>143</v>
      </c>
      <c r="P136" s="114"/>
    </row>
    <row r="137" spans="1:16" ht="57.75" customHeight="1" x14ac:dyDescent="0.3">
      <c r="A137" s="127">
        <v>41997</v>
      </c>
      <c r="B137" s="112" t="s">
        <v>60</v>
      </c>
      <c r="C137" s="112" t="s">
        <v>270</v>
      </c>
      <c r="D137" s="112" t="s">
        <v>747</v>
      </c>
      <c r="E137" s="112" t="s">
        <v>236</v>
      </c>
      <c r="F137" s="158">
        <v>750000</v>
      </c>
      <c r="G137" s="159">
        <v>737261.4600000002</v>
      </c>
      <c r="H137" s="112" t="s">
        <v>139</v>
      </c>
      <c r="I137" s="115" t="s">
        <v>698</v>
      </c>
      <c r="J137" s="112">
        <v>8</v>
      </c>
      <c r="K137" s="150">
        <v>222</v>
      </c>
      <c r="L137" s="151">
        <v>0</v>
      </c>
      <c r="M137" s="151">
        <v>0</v>
      </c>
      <c r="N137" s="151">
        <v>222</v>
      </c>
      <c r="O137" s="112" t="s">
        <v>143</v>
      </c>
      <c r="P137" s="113" t="s">
        <v>343</v>
      </c>
    </row>
    <row r="138" spans="1:16" ht="84.75" customHeight="1" x14ac:dyDescent="0.3">
      <c r="A138" s="127">
        <v>41808</v>
      </c>
      <c r="B138" s="112" t="s">
        <v>575</v>
      </c>
      <c r="C138" s="112" t="s">
        <v>576</v>
      </c>
      <c r="D138" s="112" t="s">
        <v>747</v>
      </c>
      <c r="E138" s="112" t="s">
        <v>158</v>
      </c>
      <c r="F138" s="158">
        <v>10813334</v>
      </c>
      <c r="G138" s="159">
        <v>10813334</v>
      </c>
      <c r="H138" s="112" t="s">
        <v>139</v>
      </c>
      <c r="I138" s="112" t="s">
        <v>727</v>
      </c>
      <c r="J138" s="112">
        <v>4</v>
      </c>
      <c r="K138" s="150">
        <v>123</v>
      </c>
      <c r="L138" s="151">
        <v>0</v>
      </c>
      <c r="M138" s="151">
        <v>0</v>
      </c>
      <c r="N138" s="151">
        <v>123</v>
      </c>
      <c r="O138" s="112" t="s">
        <v>143</v>
      </c>
      <c r="P138" s="114"/>
    </row>
    <row r="139" spans="1:16" ht="29.25" customHeight="1" x14ac:dyDescent="0.3">
      <c r="A139" s="127">
        <v>41996</v>
      </c>
      <c r="B139" s="112" t="s">
        <v>577</v>
      </c>
      <c r="C139" s="112" t="s">
        <v>578</v>
      </c>
      <c r="D139" s="112" t="s">
        <v>747</v>
      </c>
      <c r="E139" s="112" t="s">
        <v>226</v>
      </c>
      <c r="F139" s="158">
        <v>11052173</v>
      </c>
      <c r="G139" s="159">
        <v>10396509.990000002</v>
      </c>
      <c r="H139" s="112" t="s">
        <v>139</v>
      </c>
      <c r="I139" s="112" t="s">
        <v>223</v>
      </c>
      <c r="J139" s="112">
        <v>7</v>
      </c>
      <c r="K139" s="150">
        <v>186</v>
      </c>
      <c r="L139" s="151">
        <v>10</v>
      </c>
      <c r="M139" s="151">
        <v>176</v>
      </c>
      <c r="N139" s="151">
        <v>0</v>
      </c>
      <c r="O139" s="112" t="s">
        <v>143</v>
      </c>
      <c r="P139" s="114"/>
    </row>
    <row r="140" spans="1:16" ht="30.75" customHeight="1" x14ac:dyDescent="0.3">
      <c r="A140" s="127">
        <v>42030</v>
      </c>
      <c r="B140" s="112" t="s">
        <v>579</v>
      </c>
      <c r="C140" s="112" t="s">
        <v>697</v>
      </c>
      <c r="D140" s="112" t="s">
        <v>747</v>
      </c>
      <c r="E140" s="112" t="s">
        <v>142</v>
      </c>
      <c r="F140" s="158">
        <v>7400000</v>
      </c>
      <c r="G140" s="159">
        <v>7400000</v>
      </c>
      <c r="H140" s="112" t="s">
        <v>139</v>
      </c>
      <c r="I140" s="112" t="s">
        <v>341</v>
      </c>
      <c r="J140" s="112">
        <v>6</v>
      </c>
      <c r="K140" s="150">
        <v>147</v>
      </c>
      <c r="L140" s="151">
        <v>0</v>
      </c>
      <c r="M140" s="151">
        <v>0</v>
      </c>
      <c r="N140" s="151">
        <v>147</v>
      </c>
      <c r="O140" s="112" t="s">
        <v>143</v>
      </c>
      <c r="P140" s="114"/>
    </row>
    <row r="141" spans="1:16" ht="33" customHeight="1" x14ac:dyDescent="0.3">
      <c r="A141" s="127">
        <v>41843</v>
      </c>
      <c r="B141" s="112" t="s">
        <v>61</v>
      </c>
      <c r="C141" s="112" t="s">
        <v>697</v>
      </c>
      <c r="D141" s="112" t="s">
        <v>747</v>
      </c>
      <c r="E141" s="112" t="s">
        <v>227</v>
      </c>
      <c r="F141" s="158">
        <v>2522546</v>
      </c>
      <c r="G141" s="159">
        <v>2522546</v>
      </c>
      <c r="H141" s="112" t="s">
        <v>139</v>
      </c>
      <c r="I141" s="112" t="s">
        <v>340</v>
      </c>
      <c r="J141" s="112">
        <v>4</v>
      </c>
      <c r="K141" s="150">
        <v>28</v>
      </c>
      <c r="L141" s="151">
        <v>0</v>
      </c>
      <c r="M141" s="151">
        <v>0</v>
      </c>
      <c r="N141" s="151">
        <v>28</v>
      </c>
      <c r="O141" s="112" t="s">
        <v>143</v>
      </c>
      <c r="P141" s="114"/>
    </row>
    <row r="142" spans="1:16" ht="99.75" customHeight="1" x14ac:dyDescent="0.3">
      <c r="A142" s="127">
        <v>41933</v>
      </c>
      <c r="B142" s="112" t="s">
        <v>62</v>
      </c>
      <c r="C142" s="112" t="s">
        <v>697</v>
      </c>
      <c r="D142" s="112" t="s">
        <v>747</v>
      </c>
      <c r="E142" s="112" t="s">
        <v>228</v>
      </c>
      <c r="F142" s="158">
        <v>6806239</v>
      </c>
      <c r="G142" s="159">
        <v>6642928.0800000001</v>
      </c>
      <c r="H142" s="112" t="s">
        <v>139</v>
      </c>
      <c r="I142" s="112" t="s">
        <v>728</v>
      </c>
      <c r="J142" s="112">
        <v>5</v>
      </c>
      <c r="K142" s="150">
        <v>116</v>
      </c>
      <c r="L142" s="151">
        <v>20</v>
      </c>
      <c r="M142" s="151">
        <v>0</v>
      </c>
      <c r="N142" s="151">
        <v>96</v>
      </c>
      <c r="O142" s="112" t="s">
        <v>143</v>
      </c>
      <c r="P142" s="114" t="s">
        <v>580</v>
      </c>
    </row>
    <row r="143" spans="1:16" ht="43.5" customHeight="1" x14ac:dyDescent="0.3">
      <c r="A143" s="127">
        <v>41803</v>
      </c>
      <c r="B143" s="112" t="s">
        <v>63</v>
      </c>
      <c r="C143" s="112" t="s">
        <v>697</v>
      </c>
      <c r="D143" s="112" t="s">
        <v>747</v>
      </c>
      <c r="E143" s="112" t="s">
        <v>229</v>
      </c>
      <c r="F143" s="158">
        <v>911670</v>
      </c>
      <c r="G143" s="159">
        <v>911670.00000000012</v>
      </c>
      <c r="H143" s="112" t="s">
        <v>139</v>
      </c>
      <c r="I143" s="112" t="s">
        <v>729</v>
      </c>
      <c r="J143" s="112">
        <v>8</v>
      </c>
      <c r="K143" s="150">
        <v>114</v>
      </c>
      <c r="L143" s="151">
        <v>0</v>
      </c>
      <c r="M143" s="151">
        <v>0</v>
      </c>
      <c r="N143" s="151">
        <v>114</v>
      </c>
      <c r="O143" s="112" t="s">
        <v>143</v>
      </c>
      <c r="P143" s="114"/>
    </row>
    <row r="144" spans="1:16" ht="32.25" customHeight="1" x14ac:dyDescent="0.3">
      <c r="A144" s="127">
        <v>41912</v>
      </c>
      <c r="B144" s="112" t="s">
        <v>64</v>
      </c>
      <c r="C144" s="131" t="s">
        <v>697</v>
      </c>
      <c r="D144" s="112" t="s">
        <v>747</v>
      </c>
      <c r="E144" s="112" t="s">
        <v>230</v>
      </c>
      <c r="F144" s="158">
        <v>1400000</v>
      </c>
      <c r="G144" s="159">
        <v>1400000</v>
      </c>
      <c r="H144" s="112" t="s">
        <v>139</v>
      </c>
      <c r="I144" s="112" t="s">
        <v>338</v>
      </c>
      <c r="J144" s="112">
        <v>1</v>
      </c>
      <c r="K144" s="150">
        <v>14</v>
      </c>
      <c r="L144" s="151">
        <v>0</v>
      </c>
      <c r="M144" s="151">
        <v>13</v>
      </c>
      <c r="N144" s="151">
        <v>1</v>
      </c>
      <c r="O144" s="112" t="s">
        <v>143</v>
      </c>
      <c r="P144" s="114" t="s">
        <v>581</v>
      </c>
    </row>
    <row r="145" spans="1:16" ht="27.6" x14ac:dyDescent="0.3">
      <c r="A145" s="127">
        <v>41842</v>
      </c>
      <c r="B145" s="112" t="s">
        <v>582</v>
      </c>
      <c r="C145" s="112" t="s">
        <v>583</v>
      </c>
      <c r="D145" s="112" t="s">
        <v>747</v>
      </c>
      <c r="E145" s="112" t="s">
        <v>231</v>
      </c>
      <c r="F145" s="158">
        <v>900000</v>
      </c>
      <c r="G145" s="159">
        <v>899999</v>
      </c>
      <c r="H145" s="112" t="s">
        <v>182</v>
      </c>
      <c r="I145" s="112" t="s">
        <v>141</v>
      </c>
      <c r="J145" s="112" t="s">
        <v>697</v>
      </c>
      <c r="K145" s="150">
        <v>5</v>
      </c>
      <c r="L145" s="151">
        <v>0</v>
      </c>
      <c r="M145" s="151">
        <v>0</v>
      </c>
      <c r="N145" s="151">
        <v>5</v>
      </c>
      <c r="O145" s="112" t="s">
        <v>175</v>
      </c>
      <c r="P145" s="114"/>
    </row>
    <row r="146" spans="1:16" ht="30.75" customHeight="1" x14ac:dyDescent="0.3">
      <c r="A146" s="127">
        <v>41879</v>
      </c>
      <c r="B146" s="112" t="s">
        <v>65</v>
      </c>
      <c r="C146" s="112" t="s">
        <v>697</v>
      </c>
      <c r="D146" s="112" t="s">
        <v>436</v>
      </c>
      <c r="E146" s="112" t="s">
        <v>193</v>
      </c>
      <c r="F146" s="158">
        <v>47742</v>
      </c>
      <c r="G146" s="159">
        <v>13645</v>
      </c>
      <c r="H146" s="112" t="s">
        <v>179</v>
      </c>
      <c r="I146" s="120" t="s">
        <v>337</v>
      </c>
      <c r="J146" s="112">
        <v>8</v>
      </c>
      <c r="K146" s="150">
        <v>1</v>
      </c>
      <c r="L146" s="151">
        <v>0</v>
      </c>
      <c r="M146" s="151">
        <v>0</v>
      </c>
      <c r="N146" s="151">
        <v>1</v>
      </c>
      <c r="O146" s="112" t="s">
        <v>141</v>
      </c>
      <c r="P146" s="114" t="s">
        <v>641</v>
      </c>
    </row>
    <row r="147" spans="1:16" ht="27.6" x14ac:dyDescent="0.3">
      <c r="A147" s="127">
        <v>41582</v>
      </c>
      <c r="B147" s="112" t="s">
        <v>66</v>
      </c>
      <c r="C147" s="112" t="s">
        <v>697</v>
      </c>
      <c r="D147" s="112" t="s">
        <v>436</v>
      </c>
      <c r="E147" s="112" t="s">
        <v>193</v>
      </c>
      <c r="F147" s="159">
        <v>34462</v>
      </c>
      <c r="G147" s="159">
        <v>13800</v>
      </c>
      <c r="H147" s="112" t="s">
        <v>179</v>
      </c>
      <c r="I147" s="120" t="s">
        <v>426</v>
      </c>
      <c r="J147" s="112">
        <v>4</v>
      </c>
      <c r="K147" s="150">
        <v>1</v>
      </c>
      <c r="L147" s="151">
        <v>0</v>
      </c>
      <c r="M147" s="151">
        <v>0</v>
      </c>
      <c r="N147" s="151">
        <v>1</v>
      </c>
      <c r="O147" s="112" t="s">
        <v>141</v>
      </c>
      <c r="P147" s="114" t="s">
        <v>642</v>
      </c>
    </row>
    <row r="148" spans="1:16" ht="27.6" x14ac:dyDescent="0.3">
      <c r="A148" s="127">
        <v>41886</v>
      </c>
      <c r="B148" s="122" t="s">
        <v>67</v>
      </c>
      <c r="C148" s="122" t="s">
        <v>697</v>
      </c>
      <c r="D148" s="122" t="s">
        <v>436</v>
      </c>
      <c r="E148" s="122" t="s">
        <v>193</v>
      </c>
      <c r="F148" s="159">
        <v>53972.5</v>
      </c>
      <c r="G148" s="159">
        <v>35945</v>
      </c>
      <c r="H148" s="122" t="s">
        <v>179</v>
      </c>
      <c r="I148" s="132" t="s">
        <v>336</v>
      </c>
      <c r="J148" s="122">
        <v>1</v>
      </c>
      <c r="K148" s="155">
        <v>1</v>
      </c>
      <c r="L148" s="154">
        <v>0</v>
      </c>
      <c r="M148" s="154">
        <v>0</v>
      </c>
      <c r="N148" s="154">
        <v>1</v>
      </c>
      <c r="O148" s="122" t="s">
        <v>141</v>
      </c>
      <c r="P148" s="114" t="s">
        <v>643</v>
      </c>
    </row>
    <row r="149" spans="1:16" ht="27.6" x14ac:dyDescent="0.3">
      <c r="A149" s="127">
        <v>41864</v>
      </c>
      <c r="B149" s="122" t="s">
        <v>68</v>
      </c>
      <c r="C149" s="122" t="s">
        <v>697</v>
      </c>
      <c r="D149" s="122" t="s">
        <v>436</v>
      </c>
      <c r="E149" s="122" t="s">
        <v>193</v>
      </c>
      <c r="F149" s="159">
        <v>56801.4</v>
      </c>
      <c r="G149" s="159">
        <v>32249.5</v>
      </c>
      <c r="H149" s="122" t="s">
        <v>179</v>
      </c>
      <c r="I149" s="132" t="s">
        <v>335</v>
      </c>
      <c r="J149" s="122">
        <v>4</v>
      </c>
      <c r="K149" s="155">
        <v>1</v>
      </c>
      <c r="L149" s="154">
        <v>0</v>
      </c>
      <c r="M149" s="154">
        <v>0</v>
      </c>
      <c r="N149" s="154">
        <v>1</v>
      </c>
      <c r="O149" s="122" t="s">
        <v>141</v>
      </c>
      <c r="P149" s="134" t="s">
        <v>643</v>
      </c>
    </row>
    <row r="150" spans="1:16" ht="30.75" customHeight="1" x14ac:dyDescent="0.3">
      <c r="A150" s="133">
        <v>41849</v>
      </c>
      <c r="B150" s="122" t="s">
        <v>69</v>
      </c>
      <c r="C150" s="122" t="s">
        <v>697</v>
      </c>
      <c r="D150" s="122" t="s">
        <v>436</v>
      </c>
      <c r="E150" s="122" t="s">
        <v>193</v>
      </c>
      <c r="F150" s="158">
        <f>'[1]1.HPTFagreements'!$G$239</f>
        <v>19512</v>
      </c>
      <c r="G150" s="163">
        <f>'[1]1.HPTFagreements'!$N$239</f>
        <v>29834</v>
      </c>
      <c r="H150" s="122" t="s">
        <v>179</v>
      </c>
      <c r="I150" s="132" t="s">
        <v>334</v>
      </c>
      <c r="J150" s="122">
        <v>6</v>
      </c>
      <c r="K150" s="155">
        <v>1</v>
      </c>
      <c r="L150" s="155">
        <v>0</v>
      </c>
      <c r="M150" s="155">
        <v>0</v>
      </c>
      <c r="N150" s="155">
        <v>1</v>
      </c>
      <c r="O150" s="132" t="s">
        <v>141</v>
      </c>
      <c r="P150" s="134"/>
    </row>
    <row r="151" spans="1:16" ht="68.25" customHeight="1" x14ac:dyDescent="0.3">
      <c r="A151" s="135">
        <f>'[1]1.HPTFagreements'!$F$243</f>
        <v>41941</v>
      </c>
      <c r="B151" s="122" t="s">
        <v>585</v>
      </c>
      <c r="C151" s="136" t="s">
        <v>697</v>
      </c>
      <c r="D151" s="122" t="s">
        <v>747</v>
      </c>
      <c r="E151" s="122" t="s">
        <v>273</v>
      </c>
      <c r="F151" s="158">
        <f>'[1]1.HPTFagreements'!$G$243</f>
        <v>2510502</v>
      </c>
      <c r="G151" s="163">
        <f>'[1]1.HPTFagreements'!$N$243</f>
        <v>2546538.7599999998</v>
      </c>
      <c r="H151" s="122" t="s">
        <v>139</v>
      </c>
      <c r="I151" s="115" t="s">
        <v>698</v>
      </c>
      <c r="J151" s="122">
        <v>1</v>
      </c>
      <c r="K151" s="155">
        <v>4</v>
      </c>
      <c r="L151" s="154">
        <v>4</v>
      </c>
      <c r="M151" s="154">
        <v>0</v>
      </c>
      <c r="N151" s="154">
        <v>0</v>
      </c>
      <c r="O151" s="122" t="s">
        <v>290</v>
      </c>
      <c r="P151" s="129" t="s">
        <v>586</v>
      </c>
    </row>
    <row r="152" spans="1:16" ht="41.4" x14ac:dyDescent="0.3">
      <c r="A152" s="111">
        <f>'[1]1.HPTFagreements'!$F$244</f>
        <v>41688</v>
      </c>
      <c r="B152" s="112" t="s">
        <v>70</v>
      </c>
      <c r="C152" s="120" t="s">
        <v>697</v>
      </c>
      <c r="D152" s="120" t="s">
        <v>436</v>
      </c>
      <c r="E152" s="112" t="s">
        <v>193</v>
      </c>
      <c r="F152" s="158">
        <f>'[1]1.HPTFagreements'!$G$244</f>
        <v>24716.45</v>
      </c>
      <c r="G152" s="160">
        <f>'[1]1.HPTFagreements'!$N$244</f>
        <v>24323.9</v>
      </c>
      <c r="H152" s="115" t="s">
        <v>179</v>
      </c>
      <c r="I152" s="112" t="s">
        <v>221</v>
      </c>
      <c r="J152" s="120">
        <v>4</v>
      </c>
      <c r="K152" s="150">
        <v>1</v>
      </c>
      <c r="L152" s="151">
        <v>0</v>
      </c>
      <c r="M152" s="151">
        <v>0</v>
      </c>
      <c r="N152" s="151">
        <v>1</v>
      </c>
      <c r="O152" s="112" t="s">
        <v>141</v>
      </c>
      <c r="P152" s="114"/>
    </row>
    <row r="153" spans="1:16" x14ac:dyDescent="0.3">
      <c r="A153" s="111">
        <v>41780</v>
      </c>
      <c r="B153" s="112" t="s">
        <v>71</v>
      </c>
      <c r="C153" s="112" t="s">
        <v>697</v>
      </c>
      <c r="D153" s="120" t="s">
        <v>436</v>
      </c>
      <c r="E153" s="112" t="s">
        <v>193</v>
      </c>
      <c r="F153" s="158">
        <v>38545.99</v>
      </c>
      <c r="G153" s="159">
        <v>34914.1</v>
      </c>
      <c r="H153" s="115" t="s">
        <v>179</v>
      </c>
      <c r="I153" s="112" t="s">
        <v>427</v>
      </c>
      <c r="J153" s="112">
        <v>4</v>
      </c>
      <c r="K153" s="150">
        <v>1</v>
      </c>
      <c r="L153" s="150" t="s">
        <v>697</v>
      </c>
      <c r="M153" s="150" t="s">
        <v>697</v>
      </c>
      <c r="N153" s="150" t="s">
        <v>697</v>
      </c>
      <c r="O153" s="112" t="s">
        <v>141</v>
      </c>
      <c r="P153" s="114"/>
    </row>
    <row r="154" spans="1:16" ht="27.75" customHeight="1" x14ac:dyDescent="0.3">
      <c r="A154" s="127">
        <v>41781</v>
      </c>
      <c r="B154" s="112" t="s">
        <v>72</v>
      </c>
      <c r="C154" s="112" t="s">
        <v>697</v>
      </c>
      <c r="D154" s="120" t="s">
        <v>436</v>
      </c>
      <c r="E154" s="112" t="s">
        <v>193</v>
      </c>
      <c r="F154" s="158">
        <v>20926.14</v>
      </c>
      <c r="G154" s="159">
        <v>16981.7</v>
      </c>
      <c r="H154" s="115" t="s">
        <v>179</v>
      </c>
      <c r="I154" s="112" t="s">
        <v>222</v>
      </c>
      <c r="J154" s="112">
        <v>5</v>
      </c>
      <c r="K154" s="150">
        <v>1</v>
      </c>
      <c r="L154" s="151">
        <v>0</v>
      </c>
      <c r="M154" s="151">
        <v>0</v>
      </c>
      <c r="N154" s="151">
        <v>1</v>
      </c>
      <c r="O154" s="112" t="s">
        <v>141</v>
      </c>
      <c r="P154" s="114"/>
    </row>
    <row r="155" spans="1:16" ht="27.6" x14ac:dyDescent="0.3">
      <c r="A155" s="127">
        <v>41789</v>
      </c>
      <c r="B155" s="112" t="s">
        <v>73</v>
      </c>
      <c r="C155" s="120" t="s">
        <v>697</v>
      </c>
      <c r="D155" s="120" t="s">
        <v>436</v>
      </c>
      <c r="E155" s="112" t="s">
        <v>193</v>
      </c>
      <c r="F155" s="159">
        <v>53191.92</v>
      </c>
      <c r="G155" s="159">
        <v>30672.5</v>
      </c>
      <c r="H155" s="115" t="s">
        <v>179</v>
      </c>
      <c r="I155" s="112" t="s">
        <v>428</v>
      </c>
      <c r="J155" s="120">
        <v>5</v>
      </c>
      <c r="K155" s="150">
        <v>1</v>
      </c>
      <c r="L155" s="150">
        <v>0</v>
      </c>
      <c r="M155" s="151">
        <v>0</v>
      </c>
      <c r="N155" s="151">
        <v>1</v>
      </c>
      <c r="O155" s="112" t="s">
        <v>141</v>
      </c>
      <c r="P155" s="114"/>
    </row>
    <row r="156" spans="1:16" ht="27.6" x14ac:dyDescent="0.3">
      <c r="A156" s="127">
        <v>41851</v>
      </c>
      <c r="B156" s="112" t="s">
        <v>74</v>
      </c>
      <c r="C156" s="120" t="s">
        <v>697</v>
      </c>
      <c r="D156" s="120" t="s">
        <v>436</v>
      </c>
      <c r="E156" s="112" t="s">
        <v>193</v>
      </c>
      <c r="F156" s="158">
        <v>34140</v>
      </c>
      <c r="G156" s="159">
        <v>44337</v>
      </c>
      <c r="H156" s="115" t="s">
        <v>179</v>
      </c>
      <c r="I156" s="112" t="s">
        <v>331</v>
      </c>
      <c r="J156" s="120">
        <v>5</v>
      </c>
      <c r="K156" s="150">
        <v>1</v>
      </c>
      <c r="L156" s="150">
        <v>0</v>
      </c>
      <c r="M156" s="151">
        <v>0</v>
      </c>
      <c r="N156" s="151">
        <v>1</v>
      </c>
      <c r="O156" s="112" t="s">
        <v>141</v>
      </c>
      <c r="P156" s="114"/>
    </row>
    <row r="157" spans="1:16" ht="27.6" x14ac:dyDescent="0.3">
      <c r="A157" s="127">
        <v>41886</v>
      </c>
      <c r="B157" s="112" t="s">
        <v>75</v>
      </c>
      <c r="C157" s="120" t="s">
        <v>697</v>
      </c>
      <c r="D157" s="120" t="s">
        <v>436</v>
      </c>
      <c r="E157" s="112" t="s">
        <v>193</v>
      </c>
      <c r="F157" s="159">
        <v>55485.7</v>
      </c>
      <c r="G157" s="159">
        <v>38840</v>
      </c>
      <c r="H157" s="115" t="s">
        <v>179</v>
      </c>
      <c r="I157" s="112" t="s">
        <v>333</v>
      </c>
      <c r="J157" s="120">
        <v>5</v>
      </c>
      <c r="K157" s="150">
        <v>1</v>
      </c>
      <c r="L157" s="150">
        <v>0</v>
      </c>
      <c r="M157" s="151">
        <v>0</v>
      </c>
      <c r="N157" s="151">
        <v>1</v>
      </c>
      <c r="O157" s="112" t="s">
        <v>141</v>
      </c>
      <c r="P157" s="114"/>
    </row>
    <row r="158" spans="1:16" ht="27.6" x14ac:dyDescent="0.3">
      <c r="A158" s="127">
        <v>41773</v>
      </c>
      <c r="B158" s="137" t="s">
        <v>76</v>
      </c>
      <c r="C158" s="112" t="s">
        <v>697</v>
      </c>
      <c r="D158" s="112" t="s">
        <v>436</v>
      </c>
      <c r="E158" s="112" t="s">
        <v>193</v>
      </c>
      <c r="F158" s="158">
        <v>21857.200000000001</v>
      </c>
      <c r="G158" s="159">
        <v>21752.6</v>
      </c>
      <c r="H158" s="115" t="s">
        <v>179</v>
      </c>
      <c r="I158" s="112" t="s">
        <v>332</v>
      </c>
      <c r="J158" s="112">
        <v>5</v>
      </c>
      <c r="K158" s="150">
        <v>1</v>
      </c>
      <c r="L158" s="151">
        <v>0</v>
      </c>
      <c r="M158" s="151">
        <v>0</v>
      </c>
      <c r="N158" s="151">
        <v>1</v>
      </c>
      <c r="O158" s="112" t="s">
        <v>141</v>
      </c>
      <c r="P158" s="114"/>
    </row>
    <row r="159" spans="1:16" ht="41.4" x14ac:dyDescent="0.3">
      <c r="A159" s="127">
        <v>41848</v>
      </c>
      <c r="B159" s="112" t="s">
        <v>587</v>
      </c>
      <c r="C159" s="112" t="s">
        <v>288</v>
      </c>
      <c r="D159" s="112" t="s">
        <v>747</v>
      </c>
      <c r="E159" s="112" t="s">
        <v>287</v>
      </c>
      <c r="F159" s="158">
        <v>250000</v>
      </c>
      <c r="G159" s="159">
        <v>250000</v>
      </c>
      <c r="H159" s="112" t="s">
        <v>139</v>
      </c>
      <c r="I159" s="112" t="s">
        <v>289</v>
      </c>
      <c r="J159" s="112">
        <v>7</v>
      </c>
      <c r="K159" s="150">
        <v>70</v>
      </c>
      <c r="L159" s="151">
        <v>23</v>
      </c>
      <c r="M159" s="151">
        <v>0</v>
      </c>
      <c r="N159" s="151">
        <v>47</v>
      </c>
      <c r="O159" s="112" t="s">
        <v>141</v>
      </c>
      <c r="P159" s="114"/>
    </row>
    <row r="160" spans="1:16" ht="27.6" x14ac:dyDescent="0.3">
      <c r="A160" s="127">
        <v>41934</v>
      </c>
      <c r="B160" s="112" t="s">
        <v>77</v>
      </c>
      <c r="C160" s="112" t="s">
        <v>697</v>
      </c>
      <c r="D160" s="112" t="s">
        <v>436</v>
      </c>
      <c r="E160" s="112" t="s">
        <v>273</v>
      </c>
      <c r="F160" s="158">
        <v>8569</v>
      </c>
      <c r="G160" s="159">
        <v>7790</v>
      </c>
      <c r="H160" s="112" t="s">
        <v>179</v>
      </c>
      <c r="I160" s="112" t="s">
        <v>330</v>
      </c>
      <c r="J160" s="112">
        <v>1</v>
      </c>
      <c r="K160" s="150">
        <v>1</v>
      </c>
      <c r="L160" s="150" t="s">
        <v>697</v>
      </c>
      <c r="M160" s="150" t="s">
        <v>697</v>
      </c>
      <c r="N160" s="150" t="s">
        <v>697</v>
      </c>
      <c r="O160" s="112" t="s">
        <v>141</v>
      </c>
      <c r="P160" s="114"/>
    </row>
    <row r="161" spans="1:16" ht="55.2" x14ac:dyDescent="0.3">
      <c r="A161" s="127">
        <v>41879</v>
      </c>
      <c r="B161" s="112" t="s">
        <v>78</v>
      </c>
      <c r="C161" s="112" t="s">
        <v>697</v>
      </c>
      <c r="D161" s="112" t="s">
        <v>436</v>
      </c>
      <c r="E161" s="112" t="s">
        <v>273</v>
      </c>
      <c r="F161" s="158">
        <v>10816.3</v>
      </c>
      <c r="G161" s="159">
        <v>14658</v>
      </c>
      <c r="H161" s="112" t="s">
        <v>179</v>
      </c>
      <c r="I161" s="112" t="s">
        <v>329</v>
      </c>
      <c r="J161" s="112">
        <v>1</v>
      </c>
      <c r="K161" s="150">
        <v>1</v>
      </c>
      <c r="L161" s="150" t="s">
        <v>697</v>
      </c>
      <c r="M161" s="150" t="s">
        <v>697</v>
      </c>
      <c r="N161" s="150" t="s">
        <v>697</v>
      </c>
      <c r="O161" s="112" t="s">
        <v>141</v>
      </c>
      <c r="P161" s="113" t="s">
        <v>671</v>
      </c>
    </row>
    <row r="162" spans="1:16" ht="41.4" x14ac:dyDescent="0.3">
      <c r="A162" s="127">
        <v>41983</v>
      </c>
      <c r="B162" s="112" t="s">
        <v>588</v>
      </c>
      <c r="C162" s="112" t="s">
        <v>697</v>
      </c>
      <c r="D162" s="112" t="s">
        <v>747</v>
      </c>
      <c r="E162" s="112" t="s">
        <v>142</v>
      </c>
      <c r="F162" s="158">
        <v>6750000</v>
      </c>
      <c r="G162" s="159">
        <v>6750000</v>
      </c>
      <c r="H162" s="112" t="s">
        <v>139</v>
      </c>
      <c r="I162" s="112" t="s">
        <v>730</v>
      </c>
      <c r="J162" s="112">
        <v>4</v>
      </c>
      <c r="K162" s="150">
        <v>81</v>
      </c>
      <c r="L162" s="151">
        <v>0</v>
      </c>
      <c r="M162" s="151">
        <v>0</v>
      </c>
      <c r="N162" s="151">
        <v>81</v>
      </c>
      <c r="O162" s="112" t="s">
        <v>143</v>
      </c>
      <c r="P162" s="114"/>
    </row>
    <row r="163" spans="1:16" x14ac:dyDescent="0.3">
      <c r="A163" s="127">
        <v>41941</v>
      </c>
      <c r="B163" s="112" t="s">
        <v>79</v>
      </c>
      <c r="C163" s="112" t="s">
        <v>697</v>
      </c>
      <c r="D163" s="112" t="s">
        <v>436</v>
      </c>
      <c r="E163" s="112" t="s">
        <v>273</v>
      </c>
      <c r="F163" s="158">
        <v>7628.5</v>
      </c>
      <c r="G163" s="159">
        <v>7628.5</v>
      </c>
      <c r="H163" s="112" t="s">
        <v>179</v>
      </c>
      <c r="I163" s="112" t="s">
        <v>328</v>
      </c>
      <c r="J163" s="112">
        <v>6</v>
      </c>
      <c r="K163" s="150">
        <v>1</v>
      </c>
      <c r="L163" s="150" t="s">
        <v>697</v>
      </c>
      <c r="M163" s="150" t="s">
        <v>697</v>
      </c>
      <c r="N163" s="150" t="s">
        <v>697</v>
      </c>
      <c r="O163" s="112" t="s">
        <v>141</v>
      </c>
      <c r="P163" s="114"/>
    </row>
    <row r="164" spans="1:16" ht="88.2" customHeight="1" x14ac:dyDescent="0.3">
      <c r="A164" s="127">
        <v>41879</v>
      </c>
      <c r="B164" s="112" t="s">
        <v>80</v>
      </c>
      <c r="C164" s="112" t="s">
        <v>697</v>
      </c>
      <c r="D164" s="112" t="s">
        <v>436</v>
      </c>
      <c r="E164" s="112" t="s">
        <v>670</v>
      </c>
      <c r="F164" s="158">
        <v>34729.199999999997</v>
      </c>
      <c r="G164" s="159">
        <v>20925</v>
      </c>
      <c r="H164" s="112" t="s">
        <v>179</v>
      </c>
      <c r="I164" s="112" t="s">
        <v>327</v>
      </c>
      <c r="J164" s="112">
        <v>5</v>
      </c>
      <c r="K164" s="150">
        <v>1</v>
      </c>
      <c r="L164" s="150" t="s">
        <v>697</v>
      </c>
      <c r="M164" s="150" t="s">
        <v>697</v>
      </c>
      <c r="N164" s="150" t="s">
        <v>697</v>
      </c>
      <c r="O164" s="112" t="s">
        <v>141</v>
      </c>
      <c r="P164" s="114"/>
    </row>
    <row r="165" spans="1:16" ht="27.6" x14ac:dyDescent="0.3">
      <c r="A165" s="127">
        <v>41892</v>
      </c>
      <c r="B165" s="112" t="s">
        <v>81</v>
      </c>
      <c r="C165" s="112" t="s">
        <v>697</v>
      </c>
      <c r="D165" s="112" t="s">
        <v>436</v>
      </c>
      <c r="E165" s="112" t="s">
        <v>273</v>
      </c>
      <c r="F165" s="158">
        <v>20302.7</v>
      </c>
      <c r="G165" s="159">
        <v>18881.5</v>
      </c>
      <c r="H165" s="112" t="s">
        <v>179</v>
      </c>
      <c r="I165" s="112" t="s">
        <v>280</v>
      </c>
      <c r="J165" s="112">
        <v>8</v>
      </c>
      <c r="K165" s="150">
        <v>1</v>
      </c>
      <c r="L165" s="150" t="s">
        <v>697</v>
      </c>
      <c r="M165" s="150" t="s">
        <v>697</v>
      </c>
      <c r="N165" s="150" t="s">
        <v>697</v>
      </c>
      <c r="O165" s="112" t="s">
        <v>141</v>
      </c>
      <c r="P165" s="114"/>
    </row>
    <row r="166" spans="1:16" ht="27.6" x14ac:dyDescent="0.3">
      <c r="A166" s="127">
        <v>42244</v>
      </c>
      <c r="B166" s="112" t="s">
        <v>82</v>
      </c>
      <c r="C166" s="112" t="s">
        <v>697</v>
      </c>
      <c r="D166" s="112" t="s">
        <v>436</v>
      </c>
      <c r="E166" s="112" t="s">
        <v>273</v>
      </c>
      <c r="F166" s="158">
        <v>9170</v>
      </c>
      <c r="G166" s="159">
        <v>9170</v>
      </c>
      <c r="H166" s="112" t="s">
        <v>179</v>
      </c>
      <c r="I166" s="112" t="s">
        <v>326</v>
      </c>
      <c r="J166" s="112">
        <v>5</v>
      </c>
      <c r="K166" s="150">
        <v>1</v>
      </c>
      <c r="L166" s="150" t="s">
        <v>697</v>
      </c>
      <c r="M166" s="150" t="s">
        <v>697</v>
      </c>
      <c r="N166" s="150" t="s">
        <v>697</v>
      </c>
      <c r="O166" s="112" t="s">
        <v>141</v>
      </c>
      <c r="P166" s="114"/>
    </row>
    <row r="167" spans="1:16" ht="27.6" x14ac:dyDescent="0.3">
      <c r="A167" s="127">
        <v>42241</v>
      </c>
      <c r="B167" s="112" t="s">
        <v>83</v>
      </c>
      <c r="C167" s="112" t="s">
        <v>697</v>
      </c>
      <c r="D167" s="112" t="s">
        <v>436</v>
      </c>
      <c r="E167" s="112" t="s">
        <v>273</v>
      </c>
      <c r="F167" s="158">
        <v>30819</v>
      </c>
      <c r="G167" s="159">
        <v>30819</v>
      </c>
      <c r="H167" s="112" t="s">
        <v>179</v>
      </c>
      <c r="I167" s="112" t="s">
        <v>325</v>
      </c>
      <c r="J167" s="112">
        <v>4</v>
      </c>
      <c r="K167" s="150">
        <v>1</v>
      </c>
      <c r="L167" s="151">
        <v>0</v>
      </c>
      <c r="M167" s="151">
        <v>0</v>
      </c>
      <c r="N167" s="151">
        <v>1</v>
      </c>
      <c r="O167" s="112" t="s">
        <v>141</v>
      </c>
      <c r="P167" s="114"/>
    </row>
    <row r="168" spans="1:16" ht="27.6" x14ac:dyDescent="0.3">
      <c r="A168" s="127">
        <v>42115</v>
      </c>
      <c r="B168" s="112" t="s">
        <v>84</v>
      </c>
      <c r="C168" s="112" t="s">
        <v>697</v>
      </c>
      <c r="D168" s="112" t="s">
        <v>436</v>
      </c>
      <c r="E168" s="112" t="s">
        <v>273</v>
      </c>
      <c r="F168" s="158">
        <v>52276</v>
      </c>
      <c r="G168" s="159">
        <v>9380</v>
      </c>
      <c r="H168" s="112" t="s">
        <v>179</v>
      </c>
      <c r="I168" s="112" t="s">
        <v>324</v>
      </c>
      <c r="J168" s="112">
        <v>5</v>
      </c>
      <c r="K168" s="150">
        <v>1</v>
      </c>
      <c r="L168" s="150" t="s">
        <v>697</v>
      </c>
      <c r="M168" s="150" t="s">
        <v>697</v>
      </c>
      <c r="N168" s="150" t="s">
        <v>697</v>
      </c>
      <c r="O168" s="112" t="s">
        <v>141</v>
      </c>
      <c r="P168" s="114"/>
    </row>
    <row r="169" spans="1:16" ht="27.6" x14ac:dyDescent="0.3">
      <c r="A169" s="127">
        <v>42262</v>
      </c>
      <c r="B169" s="112" t="s">
        <v>85</v>
      </c>
      <c r="C169" s="112" t="s">
        <v>697</v>
      </c>
      <c r="D169" s="112" t="s">
        <v>436</v>
      </c>
      <c r="E169" s="112" t="s">
        <v>273</v>
      </c>
      <c r="F169" s="158">
        <v>10629</v>
      </c>
      <c r="G169" s="159">
        <v>10629</v>
      </c>
      <c r="H169" s="112" t="s">
        <v>179</v>
      </c>
      <c r="I169" s="112" t="s">
        <v>429</v>
      </c>
      <c r="J169" s="112">
        <v>5</v>
      </c>
      <c r="K169" s="150">
        <v>1</v>
      </c>
      <c r="L169" s="150" t="s">
        <v>697</v>
      </c>
      <c r="M169" s="150" t="s">
        <v>697</v>
      </c>
      <c r="N169" s="150" t="s">
        <v>697</v>
      </c>
      <c r="O169" s="112" t="s">
        <v>141</v>
      </c>
      <c r="P169" s="114"/>
    </row>
    <row r="170" spans="1:16" ht="41.4" x14ac:dyDescent="0.3">
      <c r="A170" s="127">
        <v>42082</v>
      </c>
      <c r="B170" s="112" t="s">
        <v>86</v>
      </c>
      <c r="C170" s="112" t="s">
        <v>697</v>
      </c>
      <c r="D170" s="112" t="s">
        <v>436</v>
      </c>
      <c r="E170" s="112" t="s">
        <v>589</v>
      </c>
      <c r="F170" s="158">
        <v>52742</v>
      </c>
      <c r="G170" s="159">
        <v>52742</v>
      </c>
      <c r="H170" s="112" t="s">
        <v>179</v>
      </c>
      <c r="I170" s="112" t="s">
        <v>323</v>
      </c>
      <c r="J170" s="112">
        <v>6</v>
      </c>
      <c r="K170" s="150">
        <v>1</v>
      </c>
      <c r="L170" s="150" t="s">
        <v>697</v>
      </c>
      <c r="M170" s="150" t="s">
        <v>697</v>
      </c>
      <c r="N170" s="150" t="s">
        <v>697</v>
      </c>
      <c r="O170" s="112" t="s">
        <v>141</v>
      </c>
      <c r="P170" s="114" t="s">
        <v>590</v>
      </c>
    </row>
    <row r="171" spans="1:16" ht="27.6" x14ac:dyDescent="0.3">
      <c r="A171" s="127">
        <v>42158</v>
      </c>
      <c r="B171" s="112" t="s">
        <v>87</v>
      </c>
      <c r="C171" s="112" t="s">
        <v>697</v>
      </c>
      <c r="D171" s="112" t="s">
        <v>436</v>
      </c>
      <c r="E171" s="112" t="s">
        <v>273</v>
      </c>
      <c r="F171" s="158">
        <v>13431</v>
      </c>
      <c r="G171" s="159">
        <v>13431</v>
      </c>
      <c r="H171" s="112" t="s">
        <v>179</v>
      </c>
      <c r="I171" s="112" t="s">
        <v>286</v>
      </c>
      <c r="J171" s="112">
        <v>5</v>
      </c>
      <c r="K171" s="150">
        <v>1</v>
      </c>
      <c r="L171" s="150" t="s">
        <v>697</v>
      </c>
      <c r="M171" s="150" t="s">
        <v>697</v>
      </c>
      <c r="N171" s="150" t="s">
        <v>697</v>
      </c>
      <c r="O171" s="112" t="s">
        <v>141</v>
      </c>
      <c r="P171" s="114"/>
    </row>
    <row r="172" spans="1:16" ht="27.6" x14ac:dyDescent="0.3">
      <c r="A172" s="127">
        <v>42101</v>
      </c>
      <c r="B172" s="112" t="s">
        <v>88</v>
      </c>
      <c r="C172" s="112" t="s">
        <v>697</v>
      </c>
      <c r="D172" s="112" t="s">
        <v>436</v>
      </c>
      <c r="E172" s="112" t="s">
        <v>273</v>
      </c>
      <c r="F172" s="158">
        <v>6660.6</v>
      </c>
      <c r="G172" s="159">
        <v>6055</v>
      </c>
      <c r="H172" s="112" t="s">
        <v>179</v>
      </c>
      <c r="I172" s="112" t="s">
        <v>322</v>
      </c>
      <c r="J172" s="112">
        <v>7</v>
      </c>
      <c r="K172" s="150">
        <v>1</v>
      </c>
      <c r="L172" s="150" t="s">
        <v>697</v>
      </c>
      <c r="M172" s="150" t="s">
        <v>697</v>
      </c>
      <c r="N172" s="150" t="s">
        <v>697</v>
      </c>
      <c r="O172" s="112" t="s">
        <v>141</v>
      </c>
      <c r="P172" s="114"/>
    </row>
    <row r="173" spans="1:16" ht="41.4" x14ac:dyDescent="0.3">
      <c r="A173" s="127">
        <v>42249</v>
      </c>
      <c r="B173" s="112" t="s">
        <v>89</v>
      </c>
      <c r="C173" s="112" t="s">
        <v>697</v>
      </c>
      <c r="D173" s="112" t="s">
        <v>436</v>
      </c>
      <c r="E173" s="112" t="s">
        <v>273</v>
      </c>
      <c r="F173" s="158">
        <v>15070</v>
      </c>
      <c r="G173" s="159">
        <v>13700</v>
      </c>
      <c r="H173" s="112" t="s">
        <v>179</v>
      </c>
      <c r="I173" s="112" t="s">
        <v>321</v>
      </c>
      <c r="J173" s="112">
        <v>5</v>
      </c>
      <c r="K173" s="150">
        <v>1</v>
      </c>
      <c r="L173" s="150" t="s">
        <v>697</v>
      </c>
      <c r="M173" s="150" t="s">
        <v>697</v>
      </c>
      <c r="N173" s="150" t="s">
        <v>697</v>
      </c>
      <c r="O173" s="120" t="s">
        <v>141</v>
      </c>
      <c r="P173" s="114" t="s">
        <v>590</v>
      </c>
    </row>
    <row r="174" spans="1:16" x14ac:dyDescent="0.3">
      <c r="A174" s="127">
        <v>42011</v>
      </c>
      <c r="B174" s="112" t="s">
        <v>90</v>
      </c>
      <c r="C174" s="112" t="s">
        <v>697</v>
      </c>
      <c r="D174" s="112" t="s">
        <v>436</v>
      </c>
      <c r="E174" s="112" t="s">
        <v>273</v>
      </c>
      <c r="F174" s="158">
        <v>8958.4</v>
      </c>
      <c r="G174" s="159">
        <v>8958.4</v>
      </c>
      <c r="H174" s="112" t="s">
        <v>179</v>
      </c>
      <c r="I174" s="112" t="s">
        <v>320</v>
      </c>
      <c r="J174" s="112">
        <v>7</v>
      </c>
      <c r="K174" s="150">
        <v>1</v>
      </c>
      <c r="L174" s="150" t="s">
        <v>697</v>
      </c>
      <c r="M174" s="150" t="s">
        <v>697</v>
      </c>
      <c r="N174" s="150" t="s">
        <v>697</v>
      </c>
      <c r="O174" s="112" t="s">
        <v>141</v>
      </c>
      <c r="P174" s="114"/>
    </row>
    <row r="175" spans="1:16" x14ac:dyDescent="0.3">
      <c r="A175" s="127">
        <v>42235</v>
      </c>
      <c r="B175" s="112" t="s">
        <v>91</v>
      </c>
      <c r="C175" s="112" t="s">
        <v>697</v>
      </c>
      <c r="D175" s="112" t="s">
        <v>436</v>
      </c>
      <c r="E175" s="112" t="s">
        <v>273</v>
      </c>
      <c r="F175" s="158">
        <v>14630</v>
      </c>
      <c r="G175" s="159">
        <v>13300</v>
      </c>
      <c r="H175" s="112" t="s">
        <v>179</v>
      </c>
      <c r="I175" s="112" t="s">
        <v>319</v>
      </c>
      <c r="J175" s="112">
        <v>7</v>
      </c>
      <c r="K175" s="150">
        <v>1</v>
      </c>
      <c r="L175" s="150" t="s">
        <v>697</v>
      </c>
      <c r="M175" s="150" t="s">
        <v>697</v>
      </c>
      <c r="N175" s="150" t="s">
        <v>697</v>
      </c>
      <c r="O175" s="112" t="s">
        <v>141</v>
      </c>
      <c r="P175" s="114"/>
    </row>
    <row r="176" spans="1:16" ht="85.2" customHeight="1" x14ac:dyDescent="0.3">
      <c r="A176" s="127">
        <v>42075</v>
      </c>
      <c r="B176" s="112" t="s">
        <v>92</v>
      </c>
      <c r="C176" s="112" t="s">
        <v>697</v>
      </c>
      <c r="D176" s="112" t="s">
        <v>436</v>
      </c>
      <c r="E176" s="112" t="s">
        <v>591</v>
      </c>
      <c r="F176" s="158">
        <v>46157</v>
      </c>
      <c r="G176" s="159">
        <v>42870</v>
      </c>
      <c r="H176" s="112" t="s">
        <v>179</v>
      </c>
      <c r="I176" s="112" t="s">
        <v>318</v>
      </c>
      <c r="J176" s="112">
        <v>5</v>
      </c>
      <c r="K176" s="150">
        <v>1</v>
      </c>
      <c r="L176" s="150" t="s">
        <v>697</v>
      </c>
      <c r="M176" s="150" t="s">
        <v>697</v>
      </c>
      <c r="N176" s="150" t="s">
        <v>697</v>
      </c>
      <c r="O176" s="112" t="s">
        <v>141</v>
      </c>
      <c r="P176" s="114" t="s">
        <v>590</v>
      </c>
    </row>
    <row r="177" spans="1:16" ht="27.6" x14ac:dyDescent="0.3">
      <c r="A177" s="127">
        <v>42115</v>
      </c>
      <c r="B177" s="112" t="s">
        <v>93</v>
      </c>
      <c r="C177" s="112" t="s">
        <v>697</v>
      </c>
      <c r="D177" s="112" t="s">
        <v>747</v>
      </c>
      <c r="E177" s="112" t="s">
        <v>437</v>
      </c>
      <c r="F177" s="158">
        <v>2600000</v>
      </c>
      <c r="G177" s="159">
        <v>2597530.0000000005</v>
      </c>
      <c r="H177" s="112" t="s">
        <v>139</v>
      </c>
      <c r="I177" s="112" t="s">
        <v>317</v>
      </c>
      <c r="J177" s="112">
        <v>4</v>
      </c>
      <c r="K177" s="150" t="s">
        <v>697</v>
      </c>
      <c r="L177" s="150" t="s">
        <v>697</v>
      </c>
      <c r="M177" s="150" t="s">
        <v>697</v>
      </c>
      <c r="N177" s="150" t="s">
        <v>697</v>
      </c>
      <c r="O177" s="112" t="s">
        <v>141</v>
      </c>
      <c r="P177" s="114"/>
    </row>
    <row r="178" spans="1:16" ht="60.75" customHeight="1" x14ac:dyDescent="0.3">
      <c r="A178" s="127">
        <v>42277</v>
      </c>
      <c r="B178" s="112" t="s">
        <v>94</v>
      </c>
      <c r="C178" s="112" t="s">
        <v>697</v>
      </c>
      <c r="D178" s="112" t="s">
        <v>747</v>
      </c>
      <c r="E178" s="115" t="s">
        <v>218</v>
      </c>
      <c r="F178" s="158">
        <v>4100000</v>
      </c>
      <c r="G178" s="159">
        <v>3035234.7</v>
      </c>
      <c r="H178" s="112" t="s">
        <v>139</v>
      </c>
      <c r="I178" s="115" t="s">
        <v>698</v>
      </c>
      <c r="J178" s="112">
        <v>8</v>
      </c>
      <c r="K178" s="150">
        <v>108</v>
      </c>
      <c r="L178" s="150" t="s">
        <v>697</v>
      </c>
      <c r="M178" s="150" t="s">
        <v>697</v>
      </c>
      <c r="N178" s="150" t="s">
        <v>697</v>
      </c>
      <c r="O178" s="115" t="s">
        <v>143</v>
      </c>
      <c r="P178" s="113" t="s">
        <v>220</v>
      </c>
    </row>
    <row r="179" spans="1:16" ht="27.6" x14ac:dyDescent="0.3">
      <c r="A179" s="127">
        <v>42165</v>
      </c>
      <c r="B179" s="112" t="s">
        <v>95</v>
      </c>
      <c r="C179" s="112" t="s">
        <v>697</v>
      </c>
      <c r="D179" s="112" t="s">
        <v>436</v>
      </c>
      <c r="E179" s="112" t="s">
        <v>273</v>
      </c>
      <c r="F179" s="158">
        <v>10716.3</v>
      </c>
      <c r="G179" s="159">
        <v>9716</v>
      </c>
      <c r="H179" s="112" t="s">
        <v>179</v>
      </c>
      <c r="I179" s="112" t="s">
        <v>316</v>
      </c>
      <c r="J179" s="112">
        <v>8</v>
      </c>
      <c r="K179" s="150">
        <v>1</v>
      </c>
      <c r="L179" s="150" t="s">
        <v>697</v>
      </c>
      <c r="M179" s="150" t="s">
        <v>697</v>
      </c>
      <c r="N179" s="150" t="s">
        <v>697</v>
      </c>
      <c r="O179" s="112" t="s">
        <v>141</v>
      </c>
      <c r="P179" s="114"/>
    </row>
    <row r="180" spans="1:16" ht="44.25" customHeight="1" x14ac:dyDescent="0.3">
      <c r="A180" s="127">
        <v>42277</v>
      </c>
      <c r="B180" s="112" t="s">
        <v>96</v>
      </c>
      <c r="C180" s="112" t="s">
        <v>697</v>
      </c>
      <c r="D180" s="112" t="s">
        <v>747</v>
      </c>
      <c r="E180" s="112" t="s">
        <v>217</v>
      </c>
      <c r="F180" s="158">
        <v>6500000</v>
      </c>
      <c r="G180" s="159">
        <v>4979751.9800000004</v>
      </c>
      <c r="H180" s="112" t="s">
        <v>139</v>
      </c>
      <c r="I180" s="112" t="s">
        <v>731</v>
      </c>
      <c r="J180" s="112">
        <v>8</v>
      </c>
      <c r="K180" s="150">
        <v>195</v>
      </c>
      <c r="L180" s="151">
        <v>0</v>
      </c>
      <c r="M180" s="151" t="s">
        <v>697</v>
      </c>
      <c r="N180" s="151">
        <v>0</v>
      </c>
      <c r="O180" s="112" t="s">
        <v>143</v>
      </c>
      <c r="P180" s="114"/>
    </row>
    <row r="181" spans="1:16" ht="82.8" x14ac:dyDescent="0.3">
      <c r="A181" s="127">
        <v>42171</v>
      </c>
      <c r="B181" s="112" t="s">
        <v>459</v>
      </c>
      <c r="C181" s="112" t="s">
        <v>697</v>
      </c>
      <c r="D181" s="112" t="s">
        <v>747</v>
      </c>
      <c r="E181" s="112" t="s">
        <v>593</v>
      </c>
      <c r="F181" s="158">
        <v>435410</v>
      </c>
      <c r="G181" s="159">
        <v>355823.97</v>
      </c>
      <c r="H181" s="112" t="s">
        <v>139</v>
      </c>
      <c r="I181" s="112" t="s">
        <v>213</v>
      </c>
      <c r="J181" s="112">
        <v>4</v>
      </c>
      <c r="K181" s="150">
        <v>7</v>
      </c>
      <c r="L181" s="151">
        <v>5</v>
      </c>
      <c r="M181" s="151">
        <v>2</v>
      </c>
      <c r="N181" s="151">
        <v>0</v>
      </c>
      <c r="O181" s="112" t="s">
        <v>143</v>
      </c>
      <c r="P181" s="114" t="s">
        <v>692</v>
      </c>
    </row>
    <row r="182" spans="1:16" ht="69.75" customHeight="1" x14ac:dyDescent="0.3">
      <c r="A182" s="127">
        <v>42277</v>
      </c>
      <c r="B182" s="112" t="s">
        <v>595</v>
      </c>
      <c r="C182" s="112" t="s">
        <v>697</v>
      </c>
      <c r="D182" s="112" t="s">
        <v>747</v>
      </c>
      <c r="E182" s="112" t="s">
        <v>218</v>
      </c>
      <c r="F182" s="158">
        <v>109000</v>
      </c>
      <c r="G182" s="159">
        <v>107681.5</v>
      </c>
      <c r="H182" s="112" t="s">
        <v>139</v>
      </c>
      <c r="I182" s="112" t="s">
        <v>214</v>
      </c>
      <c r="J182" s="112">
        <v>7</v>
      </c>
      <c r="K182" s="150">
        <v>6</v>
      </c>
      <c r="L182" s="151">
        <v>6</v>
      </c>
      <c r="M182" s="151">
        <v>0</v>
      </c>
      <c r="N182" s="151">
        <v>0</v>
      </c>
      <c r="O182" s="112" t="s">
        <v>219</v>
      </c>
      <c r="P182" s="114" t="s">
        <v>596</v>
      </c>
    </row>
    <row r="183" spans="1:16" ht="29.25" customHeight="1" x14ac:dyDescent="0.3">
      <c r="A183" s="127">
        <v>38912</v>
      </c>
      <c r="B183" s="112" t="s">
        <v>597</v>
      </c>
      <c r="C183" s="112" t="s">
        <v>697</v>
      </c>
      <c r="D183" s="112" t="s">
        <v>747</v>
      </c>
      <c r="E183" s="112" t="s">
        <v>598</v>
      </c>
      <c r="F183" s="158">
        <v>2645964</v>
      </c>
      <c r="G183" s="159">
        <v>2438857.77</v>
      </c>
      <c r="H183" s="112" t="s">
        <v>139</v>
      </c>
      <c r="I183" s="112" t="s">
        <v>215</v>
      </c>
      <c r="J183" s="112">
        <v>1</v>
      </c>
      <c r="K183" s="150">
        <v>10</v>
      </c>
      <c r="L183" s="151">
        <v>0</v>
      </c>
      <c r="M183" s="151">
        <v>0</v>
      </c>
      <c r="N183" s="151">
        <v>10</v>
      </c>
      <c r="O183" s="112" t="s">
        <v>143</v>
      </c>
      <c r="P183" s="114" t="s">
        <v>690</v>
      </c>
    </row>
    <row r="184" spans="1:16" ht="42.75" customHeight="1" x14ac:dyDescent="0.3">
      <c r="A184" s="127">
        <v>42243</v>
      </c>
      <c r="B184" s="112" t="s">
        <v>599</v>
      </c>
      <c r="C184" s="112" t="s">
        <v>600</v>
      </c>
      <c r="D184" s="112" t="s">
        <v>747</v>
      </c>
      <c r="E184" s="112" t="s">
        <v>178</v>
      </c>
      <c r="F184" s="158">
        <v>1603139</v>
      </c>
      <c r="G184" s="159">
        <v>1584270.85</v>
      </c>
      <c r="H184" s="112" t="s">
        <v>139</v>
      </c>
      <c r="I184" s="112" t="s">
        <v>216</v>
      </c>
      <c r="J184" s="112">
        <v>1</v>
      </c>
      <c r="K184" s="150">
        <v>8</v>
      </c>
      <c r="L184" s="151">
        <v>0</v>
      </c>
      <c r="M184" s="151">
        <v>4</v>
      </c>
      <c r="N184" s="151">
        <v>4</v>
      </c>
      <c r="O184" s="112" t="s">
        <v>143</v>
      </c>
      <c r="P184" s="114"/>
    </row>
    <row r="185" spans="1:16" ht="27.6" x14ac:dyDescent="0.3">
      <c r="A185" s="127">
        <v>42346</v>
      </c>
      <c r="B185" s="112" t="s">
        <v>97</v>
      </c>
      <c r="C185" s="112" t="s">
        <v>697</v>
      </c>
      <c r="D185" s="112" t="s">
        <v>436</v>
      </c>
      <c r="E185" s="112" t="s">
        <v>206</v>
      </c>
      <c r="F185" s="159">
        <v>108000</v>
      </c>
      <c r="G185" s="159">
        <v>32400</v>
      </c>
      <c r="H185" s="112" t="s">
        <v>179</v>
      </c>
      <c r="I185" s="112" t="s">
        <v>211</v>
      </c>
      <c r="J185" s="112">
        <v>6</v>
      </c>
      <c r="K185" s="153">
        <v>1</v>
      </c>
      <c r="L185" s="151">
        <v>0</v>
      </c>
      <c r="M185" s="151">
        <v>0</v>
      </c>
      <c r="N185" s="151">
        <v>1</v>
      </c>
      <c r="O185" s="112" t="s">
        <v>141</v>
      </c>
      <c r="P185" s="114"/>
    </row>
    <row r="186" spans="1:16" ht="28.5" customHeight="1" x14ac:dyDescent="0.3">
      <c r="A186" s="127">
        <v>42207</v>
      </c>
      <c r="B186" s="112" t="s">
        <v>98</v>
      </c>
      <c r="C186" s="112" t="s">
        <v>697</v>
      </c>
      <c r="D186" s="112" t="s">
        <v>436</v>
      </c>
      <c r="E186" s="112" t="s">
        <v>206</v>
      </c>
      <c r="F186" s="158">
        <v>36102</v>
      </c>
      <c r="G186" s="159">
        <v>34952.5</v>
      </c>
      <c r="H186" s="112" t="s">
        <v>179</v>
      </c>
      <c r="I186" s="112" t="s">
        <v>204</v>
      </c>
      <c r="J186" s="112">
        <v>4</v>
      </c>
      <c r="K186" s="150">
        <v>1</v>
      </c>
      <c r="L186" s="151">
        <v>0</v>
      </c>
      <c r="M186" s="151">
        <v>0</v>
      </c>
      <c r="N186" s="151">
        <v>1</v>
      </c>
      <c r="O186" s="112" t="s">
        <v>141</v>
      </c>
      <c r="P186" s="114"/>
    </row>
    <row r="187" spans="1:16" ht="27.6" x14ac:dyDescent="0.3">
      <c r="A187" s="127">
        <v>41912</v>
      </c>
      <c r="B187" s="112" t="s">
        <v>99</v>
      </c>
      <c r="C187" s="112" t="s">
        <v>697</v>
      </c>
      <c r="D187" s="112" t="s">
        <v>436</v>
      </c>
      <c r="E187" s="112" t="s">
        <v>206</v>
      </c>
      <c r="F187" s="158">
        <v>38737.75</v>
      </c>
      <c r="G187" s="159">
        <v>33685</v>
      </c>
      <c r="H187" s="112" t="s">
        <v>179</v>
      </c>
      <c r="I187" s="112" t="s">
        <v>205</v>
      </c>
      <c r="J187" s="112">
        <v>7</v>
      </c>
      <c r="K187" s="150">
        <v>1</v>
      </c>
      <c r="L187" s="151">
        <v>0</v>
      </c>
      <c r="M187" s="151">
        <v>0</v>
      </c>
      <c r="N187" s="151">
        <v>1</v>
      </c>
      <c r="O187" s="112" t="s">
        <v>141</v>
      </c>
      <c r="P187" s="114"/>
    </row>
    <row r="188" spans="1:16" ht="41.4" x14ac:dyDescent="0.3">
      <c r="A188" s="127">
        <v>42135</v>
      </c>
      <c r="B188" s="112" t="s">
        <v>100</v>
      </c>
      <c r="C188" s="112" t="s">
        <v>697</v>
      </c>
      <c r="D188" s="112" t="s">
        <v>436</v>
      </c>
      <c r="E188" s="112" t="s">
        <v>458</v>
      </c>
      <c r="F188" s="158">
        <v>23430</v>
      </c>
      <c r="G188" s="159">
        <v>21730</v>
      </c>
      <c r="H188" s="112" t="s">
        <v>179</v>
      </c>
      <c r="I188" s="112" t="s">
        <v>430</v>
      </c>
      <c r="J188" s="112">
        <v>8</v>
      </c>
      <c r="K188" s="150">
        <v>1</v>
      </c>
      <c r="L188" s="150" t="s">
        <v>697</v>
      </c>
      <c r="M188" s="150" t="s">
        <v>697</v>
      </c>
      <c r="N188" s="150" t="s">
        <v>697</v>
      </c>
      <c r="O188" s="112" t="s">
        <v>141</v>
      </c>
      <c r="P188" s="114"/>
    </row>
    <row r="189" spans="1:16" ht="27.6" x14ac:dyDescent="0.3">
      <c r="A189" s="127">
        <v>42122</v>
      </c>
      <c r="B189" s="112" t="s">
        <v>101</v>
      </c>
      <c r="C189" s="112" t="s">
        <v>697</v>
      </c>
      <c r="D189" s="112" t="s">
        <v>436</v>
      </c>
      <c r="E189" s="112" t="s">
        <v>273</v>
      </c>
      <c r="F189" s="158">
        <v>10508.3</v>
      </c>
      <c r="G189" s="159">
        <v>10203</v>
      </c>
      <c r="H189" s="112" t="s">
        <v>179</v>
      </c>
      <c r="I189" s="112" t="s">
        <v>315</v>
      </c>
      <c r="J189" s="112">
        <v>8</v>
      </c>
      <c r="K189" s="150">
        <v>1</v>
      </c>
      <c r="L189" s="150" t="s">
        <v>697</v>
      </c>
      <c r="M189" s="150" t="s">
        <v>697</v>
      </c>
      <c r="N189" s="150" t="s">
        <v>697</v>
      </c>
      <c r="O189" s="112" t="s">
        <v>141</v>
      </c>
      <c r="P189" s="114"/>
    </row>
    <row r="190" spans="1:16" ht="41.4" x14ac:dyDescent="0.3">
      <c r="A190" s="127">
        <v>42011</v>
      </c>
      <c r="B190" s="112" t="s">
        <v>602</v>
      </c>
      <c r="C190" s="112" t="s">
        <v>697</v>
      </c>
      <c r="D190" s="112" t="s">
        <v>747</v>
      </c>
      <c r="E190" s="112" t="s">
        <v>210</v>
      </c>
      <c r="F190" s="158">
        <v>780000</v>
      </c>
      <c r="G190" s="159">
        <v>777896.54999999993</v>
      </c>
      <c r="H190" s="112" t="s">
        <v>179</v>
      </c>
      <c r="I190" s="112" t="s">
        <v>207</v>
      </c>
      <c r="J190" s="112">
        <v>8</v>
      </c>
      <c r="K190" s="150">
        <v>9</v>
      </c>
      <c r="L190" s="151">
        <v>0</v>
      </c>
      <c r="M190" s="151">
        <v>0</v>
      </c>
      <c r="N190" s="151">
        <v>9</v>
      </c>
      <c r="O190" s="112" t="s">
        <v>143</v>
      </c>
      <c r="P190" s="114"/>
    </row>
    <row r="191" spans="1:16" ht="30" customHeight="1" x14ac:dyDescent="0.3">
      <c r="A191" s="127">
        <v>42192</v>
      </c>
      <c r="B191" s="112" t="s">
        <v>102</v>
      </c>
      <c r="C191" s="112" t="s">
        <v>697</v>
      </c>
      <c r="D191" s="112" t="s">
        <v>747</v>
      </c>
      <c r="E191" s="112" t="s">
        <v>178</v>
      </c>
      <c r="F191" s="158">
        <v>743464</v>
      </c>
      <c r="G191" s="159">
        <v>743464</v>
      </c>
      <c r="H191" s="112" t="s">
        <v>139</v>
      </c>
      <c r="I191" s="112" t="s">
        <v>208</v>
      </c>
      <c r="J191" s="112">
        <v>1</v>
      </c>
      <c r="K191" s="150">
        <v>25</v>
      </c>
      <c r="L191" s="151">
        <v>25</v>
      </c>
      <c r="M191" s="151">
        <v>0</v>
      </c>
      <c r="N191" s="151">
        <v>0</v>
      </c>
      <c r="O191" s="112" t="s">
        <v>143</v>
      </c>
      <c r="P191" s="114" t="s">
        <v>581</v>
      </c>
    </row>
    <row r="192" spans="1:16" ht="55.5" customHeight="1" x14ac:dyDescent="0.3">
      <c r="A192" s="127">
        <v>42249</v>
      </c>
      <c r="B192" s="112" t="s">
        <v>603</v>
      </c>
      <c r="C192" s="112" t="s">
        <v>697</v>
      </c>
      <c r="D192" s="112" t="s">
        <v>747</v>
      </c>
      <c r="E192" s="112" t="s">
        <v>154</v>
      </c>
      <c r="F192" s="158">
        <v>1913006</v>
      </c>
      <c r="G192" s="159">
        <v>1913006</v>
      </c>
      <c r="H192" s="112" t="s">
        <v>139</v>
      </c>
      <c r="I192" s="112" t="s">
        <v>314</v>
      </c>
      <c r="J192" s="112">
        <v>5</v>
      </c>
      <c r="K192" s="150">
        <v>38</v>
      </c>
      <c r="L192" s="151">
        <v>0</v>
      </c>
      <c r="M192" s="151">
        <v>0</v>
      </c>
      <c r="N192" s="151">
        <v>38</v>
      </c>
      <c r="O192" s="112">
        <v>40</v>
      </c>
      <c r="P192" s="114" t="s">
        <v>693</v>
      </c>
    </row>
    <row r="193" spans="1:16" ht="27.75" customHeight="1" x14ac:dyDescent="0.3">
      <c r="A193" s="127">
        <v>42277</v>
      </c>
      <c r="B193" s="112" t="s">
        <v>103</v>
      </c>
      <c r="C193" s="112" t="s">
        <v>697</v>
      </c>
      <c r="D193" s="112" t="s">
        <v>747</v>
      </c>
      <c r="E193" s="112" t="s">
        <v>142</v>
      </c>
      <c r="F193" s="158">
        <v>17947789</v>
      </c>
      <c r="G193" s="159">
        <v>1851545.29</v>
      </c>
      <c r="H193" s="112" t="s">
        <v>139</v>
      </c>
      <c r="I193" s="112" t="s">
        <v>732</v>
      </c>
      <c r="J193" s="112">
        <v>7</v>
      </c>
      <c r="K193" s="150">
        <v>178</v>
      </c>
      <c r="L193" s="151">
        <v>162</v>
      </c>
      <c r="M193" s="151">
        <v>16</v>
      </c>
      <c r="N193" s="151">
        <v>0</v>
      </c>
      <c r="O193" s="112" t="s">
        <v>143</v>
      </c>
      <c r="P193" s="114"/>
    </row>
    <row r="194" spans="1:16" ht="68.25" customHeight="1" x14ac:dyDescent="0.3">
      <c r="A194" s="124">
        <f>'[1]1.HPTFagreements'!$F$323</f>
        <v>2014</v>
      </c>
      <c r="B194" s="112" t="s">
        <v>656</v>
      </c>
      <c r="C194" s="112" t="s">
        <v>659</v>
      </c>
      <c r="D194" s="112" t="s">
        <v>747</v>
      </c>
      <c r="E194" s="112" t="s">
        <v>658</v>
      </c>
      <c r="F194" s="158">
        <f>'[1]1.HPTFagreements'!$G$323</f>
        <v>600000</v>
      </c>
      <c r="G194" s="160">
        <f>'[1]1.HPTFagreements'!$N$323</f>
        <v>600000</v>
      </c>
      <c r="H194" s="112" t="s">
        <v>139</v>
      </c>
      <c r="I194" s="112" t="s">
        <v>660</v>
      </c>
      <c r="J194" s="112">
        <v>7</v>
      </c>
      <c r="K194" s="150">
        <v>12</v>
      </c>
      <c r="L194" s="151">
        <v>12</v>
      </c>
      <c r="M194" s="151">
        <v>0</v>
      </c>
      <c r="N194" s="151">
        <v>0</v>
      </c>
      <c r="O194" s="112" t="s">
        <v>661</v>
      </c>
      <c r="P194" s="114" t="s">
        <v>657</v>
      </c>
    </row>
    <row r="195" spans="1:16" ht="57" customHeight="1" x14ac:dyDescent="0.3">
      <c r="A195" s="119">
        <f>'[1]1.HPTFagreements'!$F$324</f>
        <v>42094</v>
      </c>
      <c r="B195" s="112" t="s">
        <v>691</v>
      </c>
      <c r="C195" s="112" t="s">
        <v>650</v>
      </c>
      <c r="D195" s="112" t="s">
        <v>747</v>
      </c>
      <c r="E195" s="112" t="s">
        <v>178</v>
      </c>
      <c r="F195" s="158">
        <f>'[1]1.HPTFagreements'!$G$324</f>
        <v>715297</v>
      </c>
      <c r="G195" s="160">
        <f>'[1]1.HPTFagreements'!$N$324</f>
        <v>841296.99000000011</v>
      </c>
      <c r="H195" s="112" t="s">
        <v>179</v>
      </c>
      <c r="I195" s="112" t="s">
        <v>197</v>
      </c>
      <c r="J195" s="112">
        <v>4</v>
      </c>
      <c r="K195" s="150">
        <v>14</v>
      </c>
      <c r="L195" s="151">
        <v>14</v>
      </c>
      <c r="M195" s="151">
        <v>0</v>
      </c>
      <c r="N195" s="151">
        <v>0</v>
      </c>
      <c r="O195" s="112" t="s">
        <v>143</v>
      </c>
      <c r="P195" s="114" t="s">
        <v>605</v>
      </c>
    </row>
    <row r="196" spans="1:16" ht="42.75" customHeight="1" x14ac:dyDescent="0.3">
      <c r="A196" s="127">
        <v>42186</v>
      </c>
      <c r="B196" s="112" t="s">
        <v>104</v>
      </c>
      <c r="C196" s="112" t="s">
        <v>697</v>
      </c>
      <c r="D196" s="112" t="s">
        <v>747</v>
      </c>
      <c r="E196" s="112" t="s">
        <v>154</v>
      </c>
      <c r="F196" s="158">
        <v>4319463</v>
      </c>
      <c r="G196" s="159">
        <v>2799012</v>
      </c>
      <c r="H196" s="112" t="s">
        <v>139</v>
      </c>
      <c r="I196" s="112" t="s">
        <v>198</v>
      </c>
      <c r="J196" s="112">
        <v>2</v>
      </c>
      <c r="K196" s="150">
        <v>55</v>
      </c>
      <c r="L196" s="151">
        <v>3</v>
      </c>
      <c r="M196" s="151">
        <v>0</v>
      </c>
      <c r="N196" s="151">
        <v>52</v>
      </c>
      <c r="O196" s="112" t="s">
        <v>143</v>
      </c>
      <c r="P196" s="114"/>
    </row>
    <row r="197" spans="1:16" ht="30.75" customHeight="1" x14ac:dyDescent="0.3">
      <c r="A197" s="127">
        <v>42117</v>
      </c>
      <c r="B197" s="112" t="s">
        <v>105</v>
      </c>
      <c r="C197" s="112" t="s">
        <v>697</v>
      </c>
      <c r="D197" s="112" t="s">
        <v>436</v>
      </c>
      <c r="E197" s="112" t="s">
        <v>273</v>
      </c>
      <c r="F197" s="158">
        <v>29568.55</v>
      </c>
      <c r="G197" s="159">
        <v>25062.32</v>
      </c>
      <c r="H197" s="112" t="s">
        <v>179</v>
      </c>
      <c r="I197" s="112" t="s">
        <v>313</v>
      </c>
      <c r="J197" s="112">
        <v>7</v>
      </c>
      <c r="K197" s="150">
        <v>1</v>
      </c>
      <c r="L197" s="150" t="s">
        <v>697</v>
      </c>
      <c r="M197" s="150" t="s">
        <v>697</v>
      </c>
      <c r="N197" s="150" t="s">
        <v>697</v>
      </c>
      <c r="O197" s="112" t="s">
        <v>141</v>
      </c>
      <c r="P197" s="114" t="s">
        <v>590</v>
      </c>
    </row>
    <row r="198" spans="1:16" x14ac:dyDescent="0.3">
      <c r="A198" s="127">
        <v>42055</v>
      </c>
      <c r="B198" s="112" t="s">
        <v>106</v>
      </c>
      <c r="C198" s="112" t="s">
        <v>697</v>
      </c>
      <c r="D198" s="112" t="s">
        <v>436</v>
      </c>
      <c r="E198" s="112" t="s">
        <v>193</v>
      </c>
      <c r="F198" s="158">
        <v>39969</v>
      </c>
      <c r="G198" s="158">
        <v>39969</v>
      </c>
      <c r="H198" s="112" t="s">
        <v>179</v>
      </c>
      <c r="I198" s="112" t="s">
        <v>312</v>
      </c>
      <c r="J198" s="112">
        <v>1</v>
      </c>
      <c r="K198" s="150">
        <v>1</v>
      </c>
      <c r="L198" s="150" t="s">
        <v>697</v>
      </c>
      <c r="M198" s="150" t="s">
        <v>697</v>
      </c>
      <c r="N198" s="150" t="s">
        <v>697</v>
      </c>
      <c r="O198" s="112" t="s">
        <v>141</v>
      </c>
      <c r="P198" s="114"/>
    </row>
    <row r="199" spans="1:16" x14ac:dyDescent="0.3">
      <c r="A199" s="127">
        <v>42194</v>
      </c>
      <c r="B199" s="112" t="s">
        <v>107</v>
      </c>
      <c r="C199" s="112" t="s">
        <v>697</v>
      </c>
      <c r="D199" s="112" t="s">
        <v>436</v>
      </c>
      <c r="E199" s="112" t="s">
        <v>273</v>
      </c>
      <c r="F199" s="158">
        <v>10478.6</v>
      </c>
      <c r="G199" s="158">
        <v>9726</v>
      </c>
      <c r="H199" s="112" t="s">
        <v>179</v>
      </c>
      <c r="I199" s="112" t="s">
        <v>311</v>
      </c>
      <c r="J199" s="112">
        <v>6</v>
      </c>
      <c r="K199" s="150">
        <v>1</v>
      </c>
      <c r="L199" s="150" t="s">
        <v>697</v>
      </c>
      <c r="M199" s="150" t="s">
        <v>697</v>
      </c>
      <c r="N199" s="150" t="s">
        <v>697</v>
      </c>
      <c r="O199" s="112" t="s">
        <v>141</v>
      </c>
      <c r="P199" s="114"/>
    </row>
    <row r="200" spans="1:16" x14ac:dyDescent="0.3">
      <c r="A200" s="127">
        <v>42030</v>
      </c>
      <c r="B200" s="112" t="s">
        <v>108</v>
      </c>
      <c r="C200" s="112" t="s">
        <v>697</v>
      </c>
      <c r="D200" s="112" t="s">
        <v>436</v>
      </c>
      <c r="E200" s="112" t="s">
        <v>193</v>
      </c>
      <c r="F200" s="158">
        <v>36197.760000000002</v>
      </c>
      <c r="G200" s="158">
        <v>31774.799999999999</v>
      </c>
      <c r="H200" s="112" t="s">
        <v>179</v>
      </c>
      <c r="I200" s="112" t="s">
        <v>310</v>
      </c>
      <c r="J200" s="112">
        <v>5</v>
      </c>
      <c r="K200" s="150">
        <v>1</v>
      </c>
      <c r="L200" s="150" t="s">
        <v>697</v>
      </c>
      <c r="M200" s="150" t="s">
        <v>697</v>
      </c>
      <c r="N200" s="150" t="s">
        <v>697</v>
      </c>
      <c r="O200" s="112" t="s">
        <v>141</v>
      </c>
      <c r="P200" s="114"/>
    </row>
    <row r="201" spans="1:16" x14ac:dyDescent="0.3">
      <c r="A201" s="127">
        <v>42096</v>
      </c>
      <c r="B201" s="112" t="s">
        <v>109</v>
      </c>
      <c r="C201" s="112" t="s">
        <v>697</v>
      </c>
      <c r="D201" s="112" t="s">
        <v>436</v>
      </c>
      <c r="E201" s="112" t="s">
        <v>273</v>
      </c>
      <c r="F201" s="158">
        <v>14521.1</v>
      </c>
      <c r="G201" s="158">
        <v>13201</v>
      </c>
      <c r="H201" s="112" t="s">
        <v>179</v>
      </c>
      <c r="I201" s="112" t="s">
        <v>309</v>
      </c>
      <c r="J201" s="112">
        <v>4</v>
      </c>
      <c r="K201" s="150">
        <v>1</v>
      </c>
      <c r="L201" s="150" t="s">
        <v>697</v>
      </c>
      <c r="M201" s="150" t="s">
        <v>697</v>
      </c>
      <c r="N201" s="150" t="s">
        <v>697</v>
      </c>
      <c r="O201" s="112" t="s">
        <v>141</v>
      </c>
      <c r="P201" s="114"/>
    </row>
    <row r="202" spans="1:16" ht="40.5" customHeight="1" x14ac:dyDescent="0.3">
      <c r="A202" s="127">
        <v>42109</v>
      </c>
      <c r="B202" s="112" t="s">
        <v>110</v>
      </c>
      <c r="C202" s="112" t="s">
        <v>697</v>
      </c>
      <c r="D202" s="112" t="s">
        <v>436</v>
      </c>
      <c r="E202" s="112" t="s">
        <v>273</v>
      </c>
      <c r="F202" s="158">
        <v>14570.6</v>
      </c>
      <c r="G202" s="158">
        <v>13246</v>
      </c>
      <c r="H202" s="112" t="s">
        <v>179</v>
      </c>
      <c r="I202" s="112" t="s">
        <v>733</v>
      </c>
      <c r="J202" s="112">
        <v>8</v>
      </c>
      <c r="K202" s="150">
        <v>1</v>
      </c>
      <c r="L202" s="150" t="s">
        <v>697</v>
      </c>
      <c r="M202" s="150" t="s">
        <v>697</v>
      </c>
      <c r="N202" s="150" t="s">
        <v>697</v>
      </c>
      <c r="O202" s="112" t="s">
        <v>141</v>
      </c>
      <c r="P202" s="114"/>
    </row>
    <row r="203" spans="1:16" ht="27.6" x14ac:dyDescent="0.3">
      <c r="A203" s="127">
        <v>41463</v>
      </c>
      <c r="B203" s="112" t="s">
        <v>111</v>
      </c>
      <c r="C203" s="112" t="s">
        <v>697</v>
      </c>
      <c r="D203" s="112" t="s">
        <v>436</v>
      </c>
      <c r="E203" s="112" t="s">
        <v>273</v>
      </c>
      <c r="F203" s="158">
        <v>32467.42</v>
      </c>
      <c r="G203" s="158">
        <v>30803.84</v>
      </c>
      <c r="H203" s="112" t="s">
        <v>179</v>
      </c>
      <c r="I203" s="112" t="s">
        <v>284</v>
      </c>
      <c r="J203" s="112">
        <v>4</v>
      </c>
      <c r="K203" s="150">
        <v>1</v>
      </c>
      <c r="L203" s="150" t="s">
        <v>697</v>
      </c>
      <c r="M203" s="150" t="s">
        <v>697</v>
      </c>
      <c r="N203" s="150" t="s">
        <v>697</v>
      </c>
      <c r="O203" s="112" t="s">
        <v>141</v>
      </c>
      <c r="P203" s="114" t="s">
        <v>606</v>
      </c>
    </row>
    <row r="204" spans="1:16" ht="27.6" x14ac:dyDescent="0.3">
      <c r="A204" s="127">
        <v>42271</v>
      </c>
      <c r="B204" s="112" t="s">
        <v>112</v>
      </c>
      <c r="C204" s="112" t="s">
        <v>697</v>
      </c>
      <c r="D204" s="112" t="s">
        <v>436</v>
      </c>
      <c r="E204" s="112" t="s">
        <v>273</v>
      </c>
      <c r="F204" s="158">
        <v>55151.72</v>
      </c>
      <c r="G204" s="159">
        <v>49671.13</v>
      </c>
      <c r="H204" s="112" t="s">
        <v>179</v>
      </c>
      <c r="I204" s="112" t="s">
        <v>734</v>
      </c>
      <c r="J204" s="112">
        <v>6</v>
      </c>
      <c r="K204" s="151">
        <v>1</v>
      </c>
      <c r="L204" s="150" t="s">
        <v>697</v>
      </c>
      <c r="M204" s="150" t="s">
        <v>697</v>
      </c>
      <c r="N204" s="150" t="s">
        <v>697</v>
      </c>
      <c r="O204" s="112" t="s">
        <v>141</v>
      </c>
      <c r="P204" s="114" t="s">
        <v>607</v>
      </c>
    </row>
    <row r="205" spans="1:16" ht="27.6" x14ac:dyDescent="0.3">
      <c r="A205" s="127">
        <v>42629</v>
      </c>
      <c r="B205" s="112" t="s">
        <v>113</v>
      </c>
      <c r="C205" s="112" t="s">
        <v>697</v>
      </c>
      <c r="D205" s="112" t="s">
        <v>747</v>
      </c>
      <c r="E205" s="112" t="s">
        <v>199</v>
      </c>
      <c r="F205" s="158">
        <v>6413410</v>
      </c>
      <c r="G205" s="159">
        <v>6413410</v>
      </c>
      <c r="H205" s="112" t="s">
        <v>139</v>
      </c>
      <c r="I205" s="112" t="s">
        <v>308</v>
      </c>
      <c r="J205" s="112">
        <v>8</v>
      </c>
      <c r="K205" s="150">
        <v>93</v>
      </c>
      <c r="L205" s="151">
        <v>0</v>
      </c>
      <c r="M205" s="151">
        <v>93</v>
      </c>
      <c r="N205" s="151">
        <v>0</v>
      </c>
      <c r="O205" s="112" t="s">
        <v>143</v>
      </c>
      <c r="P205" s="114"/>
    </row>
    <row r="206" spans="1:16" ht="66.75" customHeight="1" x14ac:dyDescent="0.3">
      <c r="A206" s="127">
        <v>42292</v>
      </c>
      <c r="B206" s="112" t="s">
        <v>114</v>
      </c>
      <c r="C206" s="112" t="s">
        <v>697</v>
      </c>
      <c r="D206" s="112" t="s">
        <v>436</v>
      </c>
      <c r="E206" s="112" t="s">
        <v>273</v>
      </c>
      <c r="F206" s="158">
        <v>16335</v>
      </c>
      <c r="G206" s="159">
        <v>17785</v>
      </c>
      <c r="H206" s="112" t="s">
        <v>179</v>
      </c>
      <c r="I206" s="112" t="s">
        <v>307</v>
      </c>
      <c r="J206" s="112">
        <v>7</v>
      </c>
      <c r="K206" s="150">
        <v>1</v>
      </c>
      <c r="L206" s="150" t="s">
        <v>697</v>
      </c>
      <c r="M206" s="150" t="s">
        <v>697</v>
      </c>
      <c r="N206" s="150" t="s">
        <v>697</v>
      </c>
      <c r="O206" s="112" t="s">
        <v>141</v>
      </c>
      <c r="P206" s="114" t="s">
        <v>669</v>
      </c>
    </row>
    <row r="207" spans="1:16" ht="27.6" x14ac:dyDescent="0.3">
      <c r="A207" s="127">
        <v>42537</v>
      </c>
      <c r="B207" s="112" t="s">
        <v>115</v>
      </c>
      <c r="C207" s="112" t="s">
        <v>697</v>
      </c>
      <c r="D207" s="112" t="s">
        <v>436</v>
      </c>
      <c r="E207" s="112" t="s">
        <v>273</v>
      </c>
      <c r="F207" s="158">
        <v>34890.99</v>
      </c>
      <c r="G207" s="159">
        <v>4728.51</v>
      </c>
      <c r="H207" s="112" t="s">
        <v>179</v>
      </c>
      <c r="I207" s="112" t="s">
        <v>306</v>
      </c>
      <c r="J207" s="112">
        <v>4</v>
      </c>
      <c r="K207" s="150">
        <v>1</v>
      </c>
      <c r="L207" s="150" t="s">
        <v>697</v>
      </c>
      <c r="M207" s="150" t="s">
        <v>697</v>
      </c>
      <c r="N207" s="150" t="s">
        <v>697</v>
      </c>
      <c r="O207" s="112" t="s">
        <v>141</v>
      </c>
      <c r="P207" s="114"/>
    </row>
    <row r="208" spans="1:16" ht="48.6" customHeight="1" x14ac:dyDescent="0.3">
      <c r="A208" s="127">
        <v>42472</v>
      </c>
      <c r="B208" s="112" t="s">
        <v>116</v>
      </c>
      <c r="C208" s="112" t="s">
        <v>697</v>
      </c>
      <c r="D208" s="112" t="s">
        <v>436</v>
      </c>
      <c r="E208" s="112" t="s">
        <v>458</v>
      </c>
      <c r="F208" s="158">
        <v>23373</v>
      </c>
      <c r="G208" s="159">
        <v>21280</v>
      </c>
      <c r="H208" s="112" t="s">
        <v>179</v>
      </c>
      <c r="I208" s="112" t="s">
        <v>305</v>
      </c>
      <c r="J208" s="112">
        <v>8</v>
      </c>
      <c r="K208" s="150">
        <v>1</v>
      </c>
      <c r="L208" s="150" t="s">
        <v>697</v>
      </c>
      <c r="M208" s="150" t="s">
        <v>697</v>
      </c>
      <c r="N208" s="150" t="s">
        <v>697</v>
      </c>
      <c r="O208" s="112" t="s">
        <v>141</v>
      </c>
      <c r="P208" s="114"/>
    </row>
    <row r="209" spans="1:16" x14ac:dyDescent="0.3">
      <c r="A209" s="127">
        <v>42508</v>
      </c>
      <c r="B209" s="112" t="s">
        <v>117</v>
      </c>
      <c r="C209" s="112" t="s">
        <v>697</v>
      </c>
      <c r="D209" s="112" t="s">
        <v>436</v>
      </c>
      <c r="E209" s="112" t="s">
        <v>193</v>
      </c>
      <c r="F209" s="158">
        <v>40419</v>
      </c>
      <c r="G209" s="159">
        <v>39985.870000000003</v>
      </c>
      <c r="H209" s="112" t="s">
        <v>179</v>
      </c>
      <c r="I209" s="112" t="s">
        <v>304</v>
      </c>
      <c r="J209" s="112">
        <v>4</v>
      </c>
      <c r="K209" s="150">
        <v>1</v>
      </c>
      <c r="L209" s="151">
        <v>0</v>
      </c>
      <c r="M209" s="151">
        <v>0</v>
      </c>
      <c r="N209" s="151">
        <v>1</v>
      </c>
      <c r="O209" s="112" t="s">
        <v>141</v>
      </c>
      <c r="P209" s="114"/>
    </row>
    <row r="210" spans="1:16" ht="27.6" x14ac:dyDescent="0.3">
      <c r="A210" s="127">
        <v>42621</v>
      </c>
      <c r="B210" s="112" t="s">
        <v>118</v>
      </c>
      <c r="C210" s="112" t="s">
        <v>697</v>
      </c>
      <c r="D210" s="112" t="s">
        <v>436</v>
      </c>
      <c r="E210" s="112" t="s">
        <v>273</v>
      </c>
      <c r="F210" s="158">
        <v>14844.5</v>
      </c>
      <c r="G210" s="159">
        <v>14590</v>
      </c>
      <c r="H210" s="112" t="s">
        <v>179</v>
      </c>
      <c r="I210" s="112" t="s">
        <v>677</v>
      </c>
      <c r="J210" s="112">
        <v>7</v>
      </c>
      <c r="K210" s="150">
        <v>1</v>
      </c>
      <c r="L210" s="150" t="s">
        <v>697</v>
      </c>
      <c r="M210" s="150" t="s">
        <v>697</v>
      </c>
      <c r="N210" s="150" t="s">
        <v>697</v>
      </c>
      <c r="O210" s="120" t="s">
        <v>141</v>
      </c>
      <c r="P210" s="114"/>
    </row>
    <row r="211" spans="1:16" x14ac:dyDescent="0.3">
      <c r="A211" s="127">
        <v>42599</v>
      </c>
      <c r="B211" s="112" t="s">
        <v>119</v>
      </c>
      <c r="C211" s="112" t="s">
        <v>697</v>
      </c>
      <c r="D211" s="112" t="s">
        <v>436</v>
      </c>
      <c r="E211" s="112" t="s">
        <v>273</v>
      </c>
      <c r="F211" s="158">
        <v>15266</v>
      </c>
      <c r="G211" s="159">
        <v>2000</v>
      </c>
      <c r="H211" s="112" t="s">
        <v>179</v>
      </c>
      <c r="I211" s="112" t="s">
        <v>303</v>
      </c>
      <c r="J211" s="112">
        <v>6</v>
      </c>
      <c r="K211" s="150">
        <v>1</v>
      </c>
      <c r="L211" s="150" t="s">
        <v>697</v>
      </c>
      <c r="M211" s="150" t="s">
        <v>697</v>
      </c>
      <c r="N211" s="150" t="s">
        <v>697</v>
      </c>
      <c r="O211" s="120" t="s">
        <v>141</v>
      </c>
      <c r="P211" s="114"/>
    </row>
    <row r="212" spans="1:16" ht="27.6" x14ac:dyDescent="0.3">
      <c r="A212" s="127">
        <v>42579</v>
      </c>
      <c r="B212" s="112" t="s">
        <v>120</v>
      </c>
      <c r="C212" s="112" t="s">
        <v>697</v>
      </c>
      <c r="D212" s="112" t="s">
        <v>436</v>
      </c>
      <c r="E212" s="112" t="s">
        <v>273</v>
      </c>
      <c r="F212" s="158">
        <v>13310</v>
      </c>
      <c r="G212" s="159">
        <v>12875</v>
      </c>
      <c r="H212" s="112" t="s">
        <v>179</v>
      </c>
      <c r="I212" s="112" t="s">
        <v>282</v>
      </c>
      <c r="J212" s="112">
        <v>4</v>
      </c>
      <c r="K212" s="150">
        <v>1</v>
      </c>
      <c r="L212" s="150" t="s">
        <v>697</v>
      </c>
      <c r="M212" s="150" t="s">
        <v>697</v>
      </c>
      <c r="N212" s="150" t="s">
        <v>697</v>
      </c>
      <c r="O212" s="112" t="s">
        <v>141</v>
      </c>
      <c r="P212" s="114"/>
    </row>
    <row r="213" spans="1:16" ht="27.6" x14ac:dyDescent="0.3">
      <c r="A213" s="127">
        <v>42544</v>
      </c>
      <c r="B213" s="112" t="s">
        <v>121</v>
      </c>
      <c r="C213" s="112" t="s">
        <v>697</v>
      </c>
      <c r="D213" s="112" t="s">
        <v>436</v>
      </c>
      <c r="E213" s="112" t="s">
        <v>273</v>
      </c>
      <c r="F213" s="158">
        <v>15903.8</v>
      </c>
      <c r="G213" s="159">
        <v>15000</v>
      </c>
      <c r="H213" s="112" t="s">
        <v>179</v>
      </c>
      <c r="I213" s="112" t="s">
        <v>281</v>
      </c>
      <c r="J213" s="112">
        <v>8</v>
      </c>
      <c r="K213" s="150">
        <v>1</v>
      </c>
      <c r="L213" s="150" t="s">
        <v>697</v>
      </c>
      <c r="M213" s="150" t="s">
        <v>697</v>
      </c>
      <c r="N213" s="150" t="s">
        <v>697</v>
      </c>
      <c r="O213" s="112" t="s">
        <v>141</v>
      </c>
      <c r="P213" s="114"/>
    </row>
    <row r="214" spans="1:16" ht="27.6" x14ac:dyDescent="0.3">
      <c r="A214" s="127">
        <v>42503</v>
      </c>
      <c r="B214" s="112" t="s">
        <v>122</v>
      </c>
      <c r="C214" s="112" t="s">
        <v>697</v>
      </c>
      <c r="D214" s="112" t="s">
        <v>436</v>
      </c>
      <c r="E214" s="112" t="s">
        <v>193</v>
      </c>
      <c r="F214" s="158">
        <v>48730</v>
      </c>
      <c r="G214" s="159">
        <v>44300</v>
      </c>
      <c r="H214" s="112" t="s">
        <v>179</v>
      </c>
      <c r="I214" s="112" t="s">
        <v>203</v>
      </c>
      <c r="J214" s="112">
        <v>1</v>
      </c>
      <c r="K214" s="150">
        <v>1</v>
      </c>
      <c r="L214" s="151">
        <v>0</v>
      </c>
      <c r="M214" s="151">
        <v>0</v>
      </c>
      <c r="N214" s="151">
        <v>1</v>
      </c>
      <c r="O214" s="112" t="s">
        <v>141</v>
      </c>
      <c r="P214" s="114" t="s">
        <v>608</v>
      </c>
    </row>
    <row r="215" spans="1:16" ht="27.6" x14ac:dyDescent="0.3">
      <c r="A215" s="138">
        <v>42621</v>
      </c>
      <c r="B215" s="112" t="s">
        <v>123</v>
      </c>
      <c r="C215" s="112" t="s">
        <v>697</v>
      </c>
      <c r="D215" s="112" t="s">
        <v>436</v>
      </c>
      <c r="E215" s="112" t="s">
        <v>273</v>
      </c>
      <c r="F215" s="159">
        <v>14971</v>
      </c>
      <c r="G215" s="159">
        <v>14160</v>
      </c>
      <c r="H215" s="112" t="s">
        <v>179</v>
      </c>
      <c r="I215" s="112" t="s">
        <v>676</v>
      </c>
      <c r="J215" s="112">
        <v>5</v>
      </c>
      <c r="K215" s="150">
        <v>1</v>
      </c>
      <c r="L215" s="150" t="s">
        <v>697</v>
      </c>
      <c r="M215" s="150" t="s">
        <v>697</v>
      </c>
      <c r="N215" s="150" t="s">
        <v>697</v>
      </c>
      <c r="O215" s="112" t="s">
        <v>141</v>
      </c>
      <c r="P215" s="114"/>
    </row>
    <row r="216" spans="1:16" ht="30.75" customHeight="1" x14ac:dyDescent="0.3">
      <c r="A216" s="127">
        <v>42305</v>
      </c>
      <c r="B216" s="112" t="s">
        <v>124</v>
      </c>
      <c r="C216" s="112" t="s">
        <v>697</v>
      </c>
      <c r="D216" s="112" t="s">
        <v>436</v>
      </c>
      <c r="E216" s="112" t="s">
        <v>193</v>
      </c>
      <c r="F216" s="158">
        <v>47205</v>
      </c>
      <c r="G216" s="159">
        <v>44095</v>
      </c>
      <c r="H216" s="112" t="s">
        <v>179</v>
      </c>
      <c r="I216" s="112" t="s">
        <v>200</v>
      </c>
      <c r="J216" s="112">
        <v>8</v>
      </c>
      <c r="K216" s="150">
        <v>1</v>
      </c>
      <c r="L216" s="151">
        <v>0</v>
      </c>
      <c r="M216" s="151">
        <v>0</v>
      </c>
      <c r="N216" s="151">
        <v>1</v>
      </c>
      <c r="O216" s="112" t="s">
        <v>141</v>
      </c>
      <c r="P216" s="114" t="s">
        <v>609</v>
      </c>
    </row>
    <row r="217" spans="1:16" ht="39" customHeight="1" x14ac:dyDescent="0.3">
      <c r="A217" s="127">
        <v>42299</v>
      </c>
      <c r="B217" s="112" t="s">
        <v>125</v>
      </c>
      <c r="C217" s="112" t="s">
        <v>697</v>
      </c>
      <c r="D217" s="112" t="s">
        <v>436</v>
      </c>
      <c r="E217" s="112" t="s">
        <v>193</v>
      </c>
      <c r="F217" s="158">
        <v>59995.8</v>
      </c>
      <c r="G217" s="159">
        <v>27130.5</v>
      </c>
      <c r="H217" s="115" t="s">
        <v>179</v>
      </c>
      <c r="I217" s="112" t="s">
        <v>201</v>
      </c>
      <c r="J217" s="112">
        <v>1</v>
      </c>
      <c r="K217" s="150">
        <v>1</v>
      </c>
      <c r="L217" s="151">
        <v>0</v>
      </c>
      <c r="M217" s="151">
        <v>0</v>
      </c>
      <c r="N217" s="151">
        <v>1</v>
      </c>
      <c r="O217" s="112" t="s">
        <v>141</v>
      </c>
      <c r="P217" s="114" t="s">
        <v>609</v>
      </c>
    </row>
    <row r="218" spans="1:16" ht="41.4" x14ac:dyDescent="0.3">
      <c r="A218" s="127">
        <v>42293</v>
      </c>
      <c r="B218" s="112" t="s">
        <v>675</v>
      </c>
      <c r="C218" s="112" t="s">
        <v>697</v>
      </c>
      <c r="D218" s="112" t="s">
        <v>436</v>
      </c>
      <c r="E218" s="112" t="s">
        <v>193</v>
      </c>
      <c r="F218" s="158">
        <v>20964.5</v>
      </c>
      <c r="G218" s="159">
        <v>19940</v>
      </c>
      <c r="H218" s="115" t="s">
        <v>179</v>
      </c>
      <c r="I218" s="112" t="s">
        <v>202</v>
      </c>
      <c r="J218" s="112">
        <v>5</v>
      </c>
      <c r="K218" s="150">
        <v>1</v>
      </c>
      <c r="L218" s="151">
        <v>0</v>
      </c>
      <c r="M218" s="151">
        <v>0</v>
      </c>
      <c r="N218" s="151">
        <v>1</v>
      </c>
      <c r="O218" s="112" t="s">
        <v>141</v>
      </c>
      <c r="P218" s="114"/>
    </row>
    <row r="219" spans="1:16" ht="41.4" x14ac:dyDescent="0.3">
      <c r="A219" s="127">
        <v>42305</v>
      </c>
      <c r="B219" s="112" t="s">
        <v>610</v>
      </c>
      <c r="C219" s="112" t="s">
        <v>697</v>
      </c>
      <c r="D219" s="112" t="s">
        <v>436</v>
      </c>
      <c r="E219" s="112" t="s">
        <v>193</v>
      </c>
      <c r="F219" s="158">
        <v>36631.870000000003</v>
      </c>
      <c r="G219" s="159">
        <v>31853.8</v>
      </c>
      <c r="H219" s="115" t="s">
        <v>179</v>
      </c>
      <c r="I219" s="112" t="s">
        <v>189</v>
      </c>
      <c r="J219" s="112">
        <v>4</v>
      </c>
      <c r="K219" s="150">
        <v>1</v>
      </c>
      <c r="L219" s="151">
        <v>0</v>
      </c>
      <c r="M219" s="151">
        <v>0</v>
      </c>
      <c r="N219" s="151">
        <v>1</v>
      </c>
      <c r="O219" s="112" t="s">
        <v>141</v>
      </c>
      <c r="P219" s="114"/>
    </row>
    <row r="220" spans="1:16" x14ac:dyDescent="0.3">
      <c r="A220" s="127">
        <v>42437</v>
      </c>
      <c r="B220" s="112" t="s">
        <v>126</v>
      </c>
      <c r="C220" s="112" t="s">
        <v>697</v>
      </c>
      <c r="D220" s="112" t="s">
        <v>436</v>
      </c>
      <c r="E220" s="112" t="s">
        <v>193</v>
      </c>
      <c r="F220" s="158">
        <v>39956.71</v>
      </c>
      <c r="G220" s="159">
        <v>36324.28</v>
      </c>
      <c r="H220" s="115" t="s">
        <v>179</v>
      </c>
      <c r="I220" s="112" t="s">
        <v>190</v>
      </c>
      <c r="J220" s="112">
        <v>7</v>
      </c>
      <c r="K220" s="150">
        <v>1</v>
      </c>
      <c r="L220" s="151">
        <v>0</v>
      </c>
      <c r="M220" s="151">
        <v>0</v>
      </c>
      <c r="N220" s="151">
        <v>1</v>
      </c>
      <c r="O220" s="112" t="s">
        <v>141</v>
      </c>
      <c r="P220" s="114"/>
    </row>
    <row r="221" spans="1:16" x14ac:dyDescent="0.3">
      <c r="A221" s="127">
        <v>42404</v>
      </c>
      <c r="B221" s="112" t="s">
        <v>127</v>
      </c>
      <c r="C221" s="112" t="s">
        <v>697</v>
      </c>
      <c r="D221" s="112" t="s">
        <v>436</v>
      </c>
      <c r="E221" s="112" t="s">
        <v>193</v>
      </c>
      <c r="F221" s="158">
        <v>28491.759999999998</v>
      </c>
      <c r="G221" s="159">
        <v>28754.6</v>
      </c>
      <c r="H221" s="115" t="s">
        <v>179</v>
      </c>
      <c r="I221" s="112" t="s">
        <v>191</v>
      </c>
      <c r="J221" s="112">
        <v>7</v>
      </c>
      <c r="K221" s="150">
        <v>1</v>
      </c>
      <c r="L221" s="151">
        <v>0</v>
      </c>
      <c r="M221" s="151">
        <v>0</v>
      </c>
      <c r="N221" s="151">
        <v>1</v>
      </c>
      <c r="O221" s="112" t="s">
        <v>141</v>
      </c>
      <c r="P221" s="114"/>
    </row>
    <row r="222" spans="1:16" ht="27.6" x14ac:dyDescent="0.3">
      <c r="A222" s="127">
        <v>42298</v>
      </c>
      <c r="B222" s="112" t="s">
        <v>611</v>
      </c>
      <c r="C222" s="112" t="s">
        <v>697</v>
      </c>
      <c r="D222" s="112" t="s">
        <v>436</v>
      </c>
      <c r="E222" s="112" t="s">
        <v>193</v>
      </c>
      <c r="F222" s="158">
        <v>47753.760000000002</v>
      </c>
      <c r="G222" s="159">
        <v>42819.33</v>
      </c>
      <c r="H222" s="115" t="s">
        <v>179</v>
      </c>
      <c r="I222" s="112" t="s">
        <v>192</v>
      </c>
      <c r="J222" s="112">
        <v>4</v>
      </c>
      <c r="K222" s="150">
        <v>1</v>
      </c>
      <c r="L222" s="151">
        <v>0</v>
      </c>
      <c r="M222" s="151">
        <v>0</v>
      </c>
      <c r="N222" s="151">
        <v>1</v>
      </c>
      <c r="O222" s="112" t="s">
        <v>141</v>
      </c>
      <c r="P222" s="114"/>
    </row>
    <row r="223" spans="1:16" x14ac:dyDescent="0.3">
      <c r="A223" s="127">
        <v>42402</v>
      </c>
      <c r="B223" s="112" t="s">
        <v>460</v>
      </c>
      <c r="C223" s="112" t="s">
        <v>697</v>
      </c>
      <c r="D223" s="112" t="s">
        <v>436</v>
      </c>
      <c r="E223" s="112" t="s">
        <v>273</v>
      </c>
      <c r="F223" s="158">
        <v>14712.5</v>
      </c>
      <c r="G223" s="159">
        <v>13375</v>
      </c>
      <c r="H223" s="115" t="s">
        <v>179</v>
      </c>
      <c r="I223" s="112" t="s">
        <v>302</v>
      </c>
      <c r="J223" s="112">
        <v>5</v>
      </c>
      <c r="K223" s="150">
        <v>1</v>
      </c>
      <c r="L223" s="150" t="s">
        <v>697</v>
      </c>
      <c r="M223" s="150" t="s">
        <v>697</v>
      </c>
      <c r="N223" s="150" t="s">
        <v>697</v>
      </c>
      <c r="O223" s="112" t="s">
        <v>141</v>
      </c>
      <c r="P223" s="114"/>
    </row>
    <row r="224" spans="1:16" x14ac:dyDescent="0.3">
      <c r="A224" s="127">
        <v>42444</v>
      </c>
      <c r="B224" s="112" t="s">
        <v>128</v>
      </c>
      <c r="C224" s="112" t="s">
        <v>697</v>
      </c>
      <c r="D224" s="112" t="s">
        <v>436</v>
      </c>
      <c r="E224" s="112" t="s">
        <v>273</v>
      </c>
      <c r="F224" s="158">
        <v>11533.5</v>
      </c>
      <c r="G224" s="159">
        <v>11533.5</v>
      </c>
      <c r="H224" s="115" t="s">
        <v>179</v>
      </c>
      <c r="I224" s="112" t="s">
        <v>301</v>
      </c>
      <c r="J224" s="112">
        <v>7</v>
      </c>
      <c r="K224" s="150">
        <v>1</v>
      </c>
      <c r="L224" s="150" t="s">
        <v>697</v>
      </c>
      <c r="M224" s="150" t="s">
        <v>697</v>
      </c>
      <c r="N224" s="150" t="s">
        <v>697</v>
      </c>
      <c r="O224" s="112" t="s">
        <v>141</v>
      </c>
      <c r="P224" s="114"/>
    </row>
    <row r="225" spans="1:16" ht="27.6" x14ac:dyDescent="0.3">
      <c r="A225" s="127">
        <v>42573</v>
      </c>
      <c r="B225" s="112" t="s">
        <v>674</v>
      </c>
      <c r="C225" s="112" t="s">
        <v>697</v>
      </c>
      <c r="D225" s="112" t="s">
        <v>436</v>
      </c>
      <c r="E225" s="112" t="s">
        <v>193</v>
      </c>
      <c r="F225" s="158">
        <v>70379.100000000006</v>
      </c>
      <c r="G225" s="159">
        <v>66981</v>
      </c>
      <c r="H225" s="115" t="s">
        <v>179</v>
      </c>
      <c r="I225" s="112" t="s">
        <v>194</v>
      </c>
      <c r="J225" s="112">
        <v>5</v>
      </c>
      <c r="K225" s="150">
        <v>1</v>
      </c>
      <c r="L225" s="151">
        <v>0</v>
      </c>
      <c r="M225" s="151">
        <v>0</v>
      </c>
      <c r="N225" s="151">
        <v>1</v>
      </c>
      <c r="O225" s="112" t="s">
        <v>141</v>
      </c>
      <c r="P225" s="114"/>
    </row>
    <row r="226" spans="1:16" ht="27.6" x14ac:dyDescent="0.3">
      <c r="A226" s="127">
        <v>42585</v>
      </c>
      <c r="B226" s="112" t="s">
        <v>129</v>
      </c>
      <c r="C226" s="112" t="s">
        <v>697</v>
      </c>
      <c r="D226" s="112" t="s">
        <v>436</v>
      </c>
      <c r="E226" s="112" t="s">
        <v>193</v>
      </c>
      <c r="F226" s="158">
        <v>38461.449999999997</v>
      </c>
      <c r="G226" s="159">
        <v>24292.47</v>
      </c>
      <c r="H226" s="115" t="s">
        <v>179</v>
      </c>
      <c r="I226" s="112" t="s">
        <v>195</v>
      </c>
      <c r="J226" s="112">
        <v>8</v>
      </c>
      <c r="K226" s="150">
        <v>1</v>
      </c>
      <c r="L226" s="151">
        <v>0</v>
      </c>
      <c r="M226" s="151">
        <v>0</v>
      </c>
      <c r="N226" s="151">
        <v>1</v>
      </c>
      <c r="O226" s="112" t="s">
        <v>141</v>
      </c>
      <c r="P226" s="114"/>
    </row>
    <row r="227" spans="1:16" ht="41.4" x14ac:dyDescent="0.3">
      <c r="A227" s="127">
        <v>42409</v>
      </c>
      <c r="B227" s="112" t="s">
        <v>130</v>
      </c>
      <c r="C227" s="112" t="s">
        <v>697</v>
      </c>
      <c r="D227" s="112" t="s">
        <v>436</v>
      </c>
      <c r="E227" s="112" t="s">
        <v>193</v>
      </c>
      <c r="F227" s="158">
        <v>52463.45</v>
      </c>
      <c r="G227" s="159">
        <v>47684.95</v>
      </c>
      <c r="H227" s="115" t="s">
        <v>179</v>
      </c>
      <c r="I227" s="112" t="s">
        <v>196</v>
      </c>
      <c r="J227" s="112">
        <v>8</v>
      </c>
      <c r="K227" s="150">
        <v>1</v>
      </c>
      <c r="L227" s="151">
        <v>0</v>
      </c>
      <c r="M227" s="151">
        <v>0</v>
      </c>
      <c r="N227" s="151">
        <v>1</v>
      </c>
      <c r="O227" s="112" t="s">
        <v>141</v>
      </c>
      <c r="P227" s="114"/>
    </row>
    <row r="228" spans="1:16" x14ac:dyDescent="0.3">
      <c r="A228" s="127">
        <v>42287</v>
      </c>
      <c r="B228" s="112" t="s">
        <v>131</v>
      </c>
      <c r="C228" s="112" t="s">
        <v>697</v>
      </c>
      <c r="D228" s="112" t="s">
        <v>436</v>
      </c>
      <c r="E228" s="112" t="s">
        <v>193</v>
      </c>
      <c r="F228" s="158">
        <v>55434.83</v>
      </c>
      <c r="G228" s="159">
        <v>50719.6</v>
      </c>
      <c r="H228" s="115" t="s">
        <v>179</v>
      </c>
      <c r="I228" s="112" t="s">
        <v>300</v>
      </c>
      <c r="J228" s="112">
        <v>1</v>
      </c>
      <c r="K228" s="150">
        <v>1</v>
      </c>
      <c r="L228" s="151">
        <v>0</v>
      </c>
      <c r="M228" s="151">
        <v>0</v>
      </c>
      <c r="N228" s="151">
        <v>1</v>
      </c>
      <c r="O228" s="112" t="s">
        <v>141</v>
      </c>
      <c r="P228" s="114"/>
    </row>
    <row r="229" spans="1:16" ht="41.4" x14ac:dyDescent="0.3">
      <c r="A229" s="127">
        <v>42409</v>
      </c>
      <c r="B229" s="112" t="s">
        <v>612</v>
      </c>
      <c r="C229" s="112" t="s">
        <v>614</v>
      </c>
      <c r="D229" s="112" t="s">
        <v>747</v>
      </c>
      <c r="E229" s="115" t="s">
        <v>185</v>
      </c>
      <c r="F229" s="158">
        <v>3667522</v>
      </c>
      <c r="G229" s="159">
        <v>3319888</v>
      </c>
      <c r="H229" s="115" t="s">
        <v>139</v>
      </c>
      <c r="I229" s="115" t="s">
        <v>613</v>
      </c>
      <c r="J229" s="112">
        <v>4</v>
      </c>
      <c r="K229" s="150">
        <v>37</v>
      </c>
      <c r="L229" s="151">
        <v>0</v>
      </c>
      <c r="M229" s="151">
        <v>25</v>
      </c>
      <c r="N229" s="151">
        <v>12</v>
      </c>
      <c r="O229" s="115" t="s">
        <v>143</v>
      </c>
      <c r="P229" s="114"/>
    </row>
    <row r="230" spans="1:16" ht="41.4" x14ac:dyDescent="0.3">
      <c r="A230" s="127">
        <v>42398</v>
      </c>
      <c r="B230" s="112" t="s">
        <v>615</v>
      </c>
      <c r="C230" s="112" t="s">
        <v>616</v>
      </c>
      <c r="D230" s="112" t="s">
        <v>747</v>
      </c>
      <c r="E230" s="115" t="s">
        <v>749</v>
      </c>
      <c r="F230" s="158">
        <v>5146754</v>
      </c>
      <c r="G230" s="159">
        <v>4938707.7400000012</v>
      </c>
      <c r="H230" s="115" t="s">
        <v>139</v>
      </c>
      <c r="I230" s="115" t="s">
        <v>186</v>
      </c>
      <c r="J230" s="112">
        <v>4</v>
      </c>
      <c r="K230" s="150">
        <v>43</v>
      </c>
      <c r="L230" s="151">
        <v>2</v>
      </c>
      <c r="M230" s="151">
        <v>13</v>
      </c>
      <c r="N230" s="151">
        <v>28</v>
      </c>
      <c r="O230" s="115" t="s">
        <v>143</v>
      </c>
      <c r="P230" s="114"/>
    </row>
    <row r="231" spans="1:16" ht="69" x14ac:dyDescent="0.3">
      <c r="A231" s="112">
        <v>2016</v>
      </c>
      <c r="B231" s="112" t="s">
        <v>618</v>
      </c>
      <c r="C231" s="112" t="s">
        <v>697</v>
      </c>
      <c r="D231" s="112" t="s">
        <v>747</v>
      </c>
      <c r="E231" s="115" t="s">
        <v>154</v>
      </c>
      <c r="F231" s="158">
        <v>3290000</v>
      </c>
      <c r="G231" s="159">
        <v>696353.35</v>
      </c>
      <c r="H231" s="115" t="s">
        <v>139</v>
      </c>
      <c r="I231" s="112" t="s">
        <v>735</v>
      </c>
      <c r="J231" s="112">
        <v>5</v>
      </c>
      <c r="K231" s="151">
        <v>33</v>
      </c>
      <c r="L231" s="151">
        <v>5</v>
      </c>
      <c r="M231" s="151">
        <v>0</v>
      </c>
      <c r="N231" s="151">
        <v>28</v>
      </c>
      <c r="O231" s="112" t="s">
        <v>143</v>
      </c>
      <c r="P231" s="114" t="s">
        <v>619</v>
      </c>
    </row>
    <row r="232" spans="1:16" ht="55.2" x14ac:dyDescent="0.3">
      <c r="A232" s="120">
        <v>2016</v>
      </c>
      <c r="B232" s="112" t="s">
        <v>132</v>
      </c>
      <c r="C232" s="112" t="s">
        <v>697</v>
      </c>
      <c r="D232" s="112" t="s">
        <v>747</v>
      </c>
      <c r="E232" s="112" t="s">
        <v>142</v>
      </c>
      <c r="F232" s="158">
        <v>7173603</v>
      </c>
      <c r="G232" s="159">
        <v>4412074.9399999995</v>
      </c>
      <c r="H232" s="115" t="s">
        <v>139</v>
      </c>
      <c r="I232" s="112" t="s">
        <v>736</v>
      </c>
      <c r="J232" s="112">
        <v>7</v>
      </c>
      <c r="K232" s="150">
        <v>71</v>
      </c>
      <c r="L232" s="151">
        <v>18</v>
      </c>
      <c r="M232" s="151">
        <v>53</v>
      </c>
      <c r="N232" s="151">
        <v>0</v>
      </c>
      <c r="O232" s="112" t="s">
        <v>143</v>
      </c>
      <c r="P232" s="114" t="s">
        <v>620</v>
      </c>
    </row>
    <row r="233" spans="1:16" ht="41.4" x14ac:dyDescent="0.3">
      <c r="A233" s="127">
        <v>42571</v>
      </c>
      <c r="B233" s="112" t="s">
        <v>621</v>
      </c>
      <c r="C233" s="112" t="s">
        <v>272</v>
      </c>
      <c r="D233" s="112" t="s">
        <v>747</v>
      </c>
      <c r="E233" s="112" t="s">
        <v>142</v>
      </c>
      <c r="F233" s="158">
        <v>5030000</v>
      </c>
      <c r="G233" s="159">
        <v>5030000</v>
      </c>
      <c r="H233" s="115" t="s">
        <v>139</v>
      </c>
      <c r="I233" s="112" t="s">
        <v>141</v>
      </c>
      <c r="J233" s="112">
        <v>4</v>
      </c>
      <c r="K233" s="150">
        <v>45</v>
      </c>
      <c r="L233" s="151">
        <v>0</v>
      </c>
      <c r="M233" s="151">
        <v>0</v>
      </c>
      <c r="N233" s="151">
        <v>45</v>
      </c>
      <c r="O233" s="112" t="s">
        <v>143</v>
      </c>
      <c r="P233" s="114"/>
    </row>
    <row r="234" spans="1:16" ht="95.25" customHeight="1" x14ac:dyDescent="0.3">
      <c r="A234" s="127">
        <v>42460</v>
      </c>
      <c r="B234" s="112" t="s">
        <v>133</v>
      </c>
      <c r="C234" s="112" t="s">
        <v>697</v>
      </c>
      <c r="D234" s="112" t="s">
        <v>747</v>
      </c>
      <c r="E234" s="112" t="s">
        <v>623</v>
      </c>
      <c r="F234" s="158">
        <v>18420000</v>
      </c>
      <c r="G234" s="159">
        <v>3150812.3600000003</v>
      </c>
      <c r="H234" s="115" t="s">
        <v>139</v>
      </c>
      <c r="I234" s="112" t="s">
        <v>622</v>
      </c>
      <c r="J234" s="112">
        <v>6</v>
      </c>
      <c r="K234" s="150">
        <v>223</v>
      </c>
      <c r="L234" s="151">
        <v>11</v>
      </c>
      <c r="M234" s="151">
        <v>132</v>
      </c>
      <c r="N234" s="151">
        <v>80</v>
      </c>
      <c r="O234" s="112" t="s">
        <v>143</v>
      </c>
      <c r="P234" s="114" t="s">
        <v>624</v>
      </c>
    </row>
    <row r="235" spans="1:16" ht="55.5" customHeight="1" x14ac:dyDescent="0.3">
      <c r="A235" s="127">
        <v>42614</v>
      </c>
      <c r="B235" s="112" t="s">
        <v>134</v>
      </c>
      <c r="C235" s="112" t="s">
        <v>697</v>
      </c>
      <c r="D235" s="112" t="s">
        <v>747</v>
      </c>
      <c r="E235" s="112" t="s">
        <v>188</v>
      </c>
      <c r="F235" s="158">
        <v>2743673</v>
      </c>
      <c r="G235" s="159">
        <v>2487484.25</v>
      </c>
      <c r="H235" s="115" t="s">
        <v>139</v>
      </c>
      <c r="I235" s="112" t="s">
        <v>737</v>
      </c>
      <c r="J235" s="112">
        <v>4</v>
      </c>
      <c r="K235" s="150">
        <v>60</v>
      </c>
      <c r="L235" s="150" t="s">
        <v>697</v>
      </c>
      <c r="M235" s="150" t="s">
        <v>697</v>
      </c>
      <c r="N235" s="150" t="s">
        <v>697</v>
      </c>
      <c r="O235" s="112" t="s">
        <v>143</v>
      </c>
      <c r="P235" s="114"/>
    </row>
    <row r="236" spans="1:16" ht="27.75" customHeight="1" x14ac:dyDescent="0.3">
      <c r="A236" s="127">
        <v>42474</v>
      </c>
      <c r="B236" s="112" t="s">
        <v>135</v>
      </c>
      <c r="C236" s="112" t="s">
        <v>697</v>
      </c>
      <c r="D236" s="112" t="s">
        <v>436</v>
      </c>
      <c r="E236" s="112" t="s">
        <v>274</v>
      </c>
      <c r="F236" s="158">
        <v>28165</v>
      </c>
      <c r="G236" s="159">
        <v>34914.6</v>
      </c>
      <c r="H236" s="112" t="s">
        <v>179</v>
      </c>
      <c r="I236" s="112" t="s">
        <v>298</v>
      </c>
      <c r="J236" s="112">
        <v>4</v>
      </c>
      <c r="K236" s="150">
        <v>1</v>
      </c>
      <c r="L236" s="150" t="s">
        <v>697</v>
      </c>
      <c r="M236" s="150" t="s">
        <v>697</v>
      </c>
      <c r="N236" s="150" t="s">
        <v>697</v>
      </c>
      <c r="O236" s="120" t="s">
        <v>141</v>
      </c>
      <c r="P236" s="114"/>
    </row>
    <row r="237" spans="1:16" x14ac:dyDescent="0.3">
      <c r="A237" s="119">
        <f>'[1]1.HPTFagreements'!$F$379</f>
        <v>42537</v>
      </c>
      <c r="B237" s="112" t="s">
        <v>136</v>
      </c>
      <c r="C237" s="112" t="s">
        <v>697</v>
      </c>
      <c r="D237" s="112" t="s">
        <v>435</v>
      </c>
      <c r="E237" s="112" t="s">
        <v>273</v>
      </c>
      <c r="F237" s="158">
        <f>'[1]1.HPTFagreements'!$G$379</f>
        <v>13163.7</v>
      </c>
      <c r="G237" s="160">
        <f>'[1]1.HPTFagreements'!$N$379</f>
        <v>11967</v>
      </c>
      <c r="H237" s="112" t="s">
        <v>179</v>
      </c>
      <c r="I237" s="112" t="s">
        <v>297</v>
      </c>
      <c r="J237" s="112">
        <v>4</v>
      </c>
      <c r="K237" s="150">
        <v>1</v>
      </c>
      <c r="L237" s="150" t="s">
        <v>697</v>
      </c>
      <c r="M237" s="150" t="s">
        <v>697</v>
      </c>
      <c r="N237" s="150" t="s">
        <v>697</v>
      </c>
      <c r="O237" s="112" t="s">
        <v>141</v>
      </c>
      <c r="P237" s="114"/>
    </row>
    <row r="238" spans="1:16" ht="27.6" x14ac:dyDescent="0.3">
      <c r="A238" s="111">
        <f>'[1]1.HPTFagreements'!$F$380</f>
        <v>42629</v>
      </c>
      <c r="B238" s="112" t="s">
        <v>137</v>
      </c>
      <c r="C238" s="112" t="s">
        <v>697</v>
      </c>
      <c r="D238" s="112" t="s">
        <v>747</v>
      </c>
      <c r="E238" s="112" t="s">
        <v>199</v>
      </c>
      <c r="F238" s="158">
        <f>'[1]1.HPTFagreements'!$E$380</f>
        <v>17216186</v>
      </c>
      <c r="G238" s="160">
        <f>'[1]1.HPTFagreements'!$N$380</f>
        <v>6614211</v>
      </c>
      <c r="H238" s="115" t="s">
        <v>139</v>
      </c>
      <c r="I238" s="115" t="s">
        <v>738</v>
      </c>
      <c r="J238" s="112">
        <v>4</v>
      </c>
      <c r="K238" s="150">
        <v>99</v>
      </c>
      <c r="L238" s="151">
        <v>0</v>
      </c>
      <c r="M238" s="151">
        <v>0</v>
      </c>
      <c r="N238" s="151">
        <v>99</v>
      </c>
      <c r="O238" s="112" t="s">
        <v>143</v>
      </c>
      <c r="P238" s="114"/>
    </row>
    <row r="239" spans="1:16" ht="36.75" customHeight="1" thickBot="1" x14ac:dyDescent="0.35">
      <c r="A239" s="139" t="s">
        <v>694</v>
      </c>
      <c r="B239" s="140"/>
      <c r="C239" s="177">
        <f>SUM(F8:F238)</f>
        <v>591337860.11000013</v>
      </c>
      <c r="D239" s="177"/>
      <c r="E239" s="177"/>
      <c r="F239" s="177"/>
      <c r="G239" s="178">
        <f>SUM(G8:G238)</f>
        <v>529405319.50000006</v>
      </c>
      <c r="H239" s="178"/>
      <c r="I239" s="178"/>
      <c r="J239" s="118"/>
      <c r="K239" s="141">
        <f>SUM(K8:K238)</f>
        <v>9725</v>
      </c>
      <c r="L239" s="141">
        <f>SUM(L8:L238)</f>
        <v>1428</v>
      </c>
      <c r="M239" s="141">
        <f>SUM(M8:M238)</f>
        <v>906</v>
      </c>
      <c r="N239" s="141">
        <f>SUM(N8:N238)</f>
        <v>5823</v>
      </c>
      <c r="O239" s="112"/>
      <c r="P239" s="114"/>
    </row>
    <row r="240" spans="1:16" ht="98.25" customHeight="1" x14ac:dyDescent="0.3">
      <c r="C240" s="171" t="s">
        <v>750</v>
      </c>
      <c r="D240" s="172"/>
      <c r="E240" s="172"/>
      <c r="F240" s="172"/>
      <c r="G240" s="172"/>
      <c r="H240" s="172"/>
      <c r="I240" s="172"/>
      <c r="J240" s="172"/>
      <c r="K240" s="172"/>
      <c r="L240" s="164">
        <v>0.4</v>
      </c>
      <c r="M240" s="164">
        <v>0.4</v>
      </c>
      <c r="N240" s="165">
        <v>0.2</v>
      </c>
      <c r="O240" s="116"/>
      <c r="P240" s="142"/>
    </row>
    <row r="241" spans="1:16" ht="33" customHeight="1" thickBot="1" x14ac:dyDescent="0.35">
      <c r="C241" s="168" t="s">
        <v>752</v>
      </c>
      <c r="D241" s="169"/>
      <c r="E241" s="169"/>
      <c r="F241" s="169"/>
      <c r="G241" s="169"/>
      <c r="H241" s="169"/>
      <c r="I241" s="169"/>
      <c r="J241" s="169"/>
      <c r="K241" s="170"/>
      <c r="L241" s="166">
        <v>0.19</v>
      </c>
      <c r="M241" s="166">
        <v>0.12</v>
      </c>
      <c r="N241" s="167">
        <v>0.69</v>
      </c>
      <c r="O241" s="116"/>
      <c r="P241" s="142"/>
    </row>
    <row r="242" spans="1:16" ht="14.4" x14ac:dyDescent="0.3">
      <c r="A242" s="147" t="s">
        <v>702</v>
      </c>
      <c r="B242" s="148" t="s">
        <v>740</v>
      </c>
    </row>
    <row r="243" spans="1:16" ht="14.4" x14ac:dyDescent="0.3">
      <c r="A243" s="149"/>
      <c r="B243" s="148" t="s">
        <v>703</v>
      </c>
    </row>
    <row r="244" spans="1:16" ht="14.4" x14ac:dyDescent="0.3">
      <c r="A244" s="149"/>
      <c r="B244" s="148" t="s">
        <v>741</v>
      </c>
    </row>
  </sheetData>
  <mergeCells count="10">
    <mergeCell ref="C241:K241"/>
    <mergeCell ref="C240:K240"/>
    <mergeCell ref="A1:P1"/>
    <mergeCell ref="A2:P2"/>
    <mergeCell ref="A4:P4"/>
    <mergeCell ref="A5:P5"/>
    <mergeCell ref="C239:F239"/>
    <mergeCell ref="G239:I239"/>
    <mergeCell ref="A3:P3"/>
    <mergeCell ref="A6:P6"/>
  </mergeCells>
  <hyperlinks>
    <hyperlink ref="A3:P3" r:id="rId1" display="Click here for the complete database of projects that the HPTF has funded from FY 2001 through FY 2016"/>
  </hyperlinks>
  <pageMargins left="0.25" right="0.2" top="0.3" bottom="0.3" header="0.3" footer="0.3"/>
  <pageSetup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5"/>
  <sheetViews>
    <sheetView topLeftCell="A12" workbookViewId="0">
      <pane ySplit="1500" activePane="bottomLeft"/>
      <selection activeCell="A12" sqref="A1:XFD1048576"/>
      <selection pane="bottomLeft" activeCell="I8" sqref="I8"/>
    </sheetView>
  </sheetViews>
  <sheetFormatPr defaultColWidth="9.109375" defaultRowHeight="14.4" x14ac:dyDescent="0.3"/>
  <cols>
    <col min="1" max="1" width="9.109375" style="52"/>
    <col min="2" max="2" width="13.5546875" style="52" customWidth="1"/>
    <col min="3" max="3" width="12.6640625" style="52" customWidth="1"/>
    <col min="4" max="4" width="10.88671875" style="52" customWidth="1"/>
    <col min="5" max="5" width="9.109375" style="69"/>
    <col min="6" max="6" width="14.109375" style="52" customWidth="1"/>
    <col min="7" max="7" width="13.88671875" style="96" customWidth="1"/>
    <col min="8" max="8" width="14.33203125" style="96" customWidth="1"/>
    <col min="9" max="9" width="9.109375" style="52"/>
    <col min="10" max="10" width="14.33203125" style="52" customWidth="1"/>
    <col min="11" max="11" width="9.33203125" style="52" customWidth="1"/>
    <col min="12" max="12" width="11.109375" style="52" customWidth="1"/>
    <col min="13" max="15" width="9.109375" style="52"/>
    <col min="16" max="16" width="12.6640625" style="52" customWidth="1"/>
    <col min="17" max="17" width="17.88671875" style="52" customWidth="1"/>
    <col min="18" max="16384" width="9.109375" style="52"/>
  </cols>
  <sheetData>
    <row r="1" spans="1:17" ht="15" thickBot="1" x14ac:dyDescent="0.35">
      <c r="A1" s="11" t="s">
        <v>432</v>
      </c>
      <c r="B1" s="183" t="s">
        <v>461</v>
      </c>
      <c r="C1" s="183"/>
      <c r="D1" s="183"/>
      <c r="E1" s="183"/>
      <c r="F1" s="183"/>
      <c r="G1" s="184"/>
      <c r="H1" s="97"/>
      <c r="I1" s="77"/>
      <c r="J1" s="77"/>
      <c r="K1" s="20"/>
      <c r="L1" s="68"/>
      <c r="M1" s="68"/>
      <c r="N1" s="68"/>
      <c r="O1" s="68"/>
      <c r="P1" s="68"/>
      <c r="Q1" s="77"/>
    </row>
    <row r="2" spans="1:17" ht="15" thickBot="1" x14ac:dyDescent="0.35">
      <c r="A2" s="11" t="s">
        <v>433</v>
      </c>
      <c r="B2" s="185" t="s">
        <v>462</v>
      </c>
      <c r="C2" s="185"/>
      <c r="D2" s="185"/>
      <c r="E2" s="185"/>
      <c r="F2" s="185"/>
      <c r="G2" s="186"/>
      <c r="I2" s="77"/>
      <c r="J2" s="77"/>
      <c r="K2" s="20"/>
      <c r="L2" s="68"/>
      <c r="M2" s="68"/>
      <c r="N2" s="68"/>
      <c r="O2" s="68"/>
      <c r="P2" s="68"/>
      <c r="Q2" s="77"/>
    </row>
    <row r="3" spans="1:17" x14ac:dyDescent="0.3">
      <c r="A3" s="12" t="s">
        <v>434</v>
      </c>
      <c r="B3" s="187" t="s">
        <v>463</v>
      </c>
      <c r="C3" s="187"/>
      <c r="D3" s="187"/>
      <c r="E3" s="187"/>
      <c r="F3" s="187"/>
      <c r="G3" s="188"/>
      <c r="H3" s="97"/>
      <c r="I3" s="77"/>
      <c r="J3" s="77"/>
      <c r="K3" s="20"/>
      <c r="L3" s="68"/>
      <c r="M3" s="68"/>
      <c r="N3" s="68"/>
      <c r="O3" s="68"/>
      <c r="P3" s="68"/>
      <c r="Q3" s="77"/>
    </row>
    <row r="4" spans="1:17" x14ac:dyDescent="0.3">
      <c r="A4" s="13" t="str">
        <f>L245</f>
        <v>ODCA calculation of required unit AMI breakdown for each AMI category based on the units stipulated in the HPTF agreements.</v>
      </c>
      <c r="B4" s="189" t="s">
        <v>464</v>
      </c>
      <c r="C4" s="189"/>
      <c r="D4" s="189"/>
      <c r="E4" s="189"/>
      <c r="F4" s="189"/>
      <c r="G4" s="190"/>
      <c r="H4" s="97"/>
      <c r="I4" s="77"/>
      <c r="J4" s="77"/>
      <c r="K4" s="20"/>
      <c r="L4" s="68"/>
      <c r="M4" s="68"/>
      <c r="N4" s="68"/>
      <c r="O4" s="68"/>
      <c r="P4" s="68"/>
      <c r="Q4" s="77"/>
    </row>
    <row r="5" spans="1:17" x14ac:dyDescent="0.3">
      <c r="A5" s="13">
        <f>M245</f>
        <v>3890</v>
      </c>
      <c r="B5" s="189" t="s">
        <v>465</v>
      </c>
      <c r="C5" s="189"/>
      <c r="D5" s="189"/>
      <c r="E5" s="189"/>
      <c r="F5" s="189"/>
      <c r="G5" s="190"/>
      <c r="H5" s="97"/>
      <c r="I5" s="77"/>
      <c r="J5" s="77"/>
      <c r="K5" s="20"/>
      <c r="L5" s="68"/>
      <c r="M5" s="68"/>
      <c r="N5" s="68"/>
      <c r="O5" s="68"/>
      <c r="P5" s="68"/>
      <c r="Q5" s="77"/>
    </row>
    <row r="6" spans="1:17" x14ac:dyDescent="0.3">
      <c r="A6" s="13">
        <f>N245</f>
        <v>571.20000000000005</v>
      </c>
      <c r="B6" s="189" t="s">
        <v>466</v>
      </c>
      <c r="C6" s="189"/>
      <c r="D6" s="189"/>
      <c r="E6" s="189"/>
      <c r="F6" s="189"/>
      <c r="G6" s="190"/>
      <c r="H6" s="97"/>
      <c r="I6" s="77"/>
      <c r="J6" s="77"/>
      <c r="K6" s="20"/>
      <c r="L6" s="68"/>
      <c r="M6" s="68"/>
      <c r="N6" s="68"/>
      <c r="O6" s="68"/>
      <c r="P6" s="68"/>
      <c r="Q6" s="77"/>
    </row>
    <row r="7" spans="1:17" ht="15" thickBot="1" x14ac:dyDescent="0.35">
      <c r="A7" s="14">
        <f>O245</f>
        <v>1945</v>
      </c>
      <c r="B7" s="181" t="s">
        <v>467</v>
      </c>
      <c r="C7" s="181"/>
      <c r="D7" s="181"/>
      <c r="E7" s="181"/>
      <c r="F7" s="181"/>
      <c r="G7" s="182"/>
      <c r="H7" s="97"/>
      <c r="I7" s="77"/>
      <c r="J7" s="77"/>
      <c r="K7" s="20"/>
      <c r="L7" s="68"/>
      <c r="M7" s="68"/>
      <c r="N7" s="68"/>
      <c r="O7" s="68"/>
      <c r="P7" s="68"/>
      <c r="Q7" s="77"/>
    </row>
    <row r="8" spans="1:17" ht="18" x14ac:dyDescent="0.3">
      <c r="A8" s="16" t="s">
        <v>484</v>
      </c>
      <c r="B8" s="48"/>
      <c r="C8" s="48"/>
      <c r="D8" s="48"/>
      <c r="E8" s="65"/>
      <c r="F8" s="48"/>
      <c r="G8" s="83"/>
      <c r="H8" s="97"/>
      <c r="I8" s="77"/>
      <c r="J8" s="77"/>
      <c r="K8" s="20"/>
      <c r="L8" s="68"/>
      <c r="M8" s="68"/>
      <c r="N8" s="68"/>
      <c r="O8" s="68"/>
      <c r="P8" s="68"/>
      <c r="Q8" s="77"/>
    </row>
    <row r="9" spans="1:17" x14ac:dyDescent="0.3">
      <c r="A9" s="17" t="s">
        <v>487</v>
      </c>
      <c r="B9" s="48"/>
      <c r="C9" s="48"/>
      <c r="D9" s="48"/>
      <c r="E9" s="65"/>
      <c r="F9" s="48"/>
      <c r="G9" s="83"/>
      <c r="H9" s="97"/>
      <c r="I9" s="77"/>
      <c r="J9" s="77"/>
      <c r="K9" s="20"/>
      <c r="L9" s="68"/>
      <c r="M9" s="68"/>
      <c r="N9" s="68"/>
      <c r="O9" s="68"/>
      <c r="P9" s="68"/>
      <c r="Q9" s="77"/>
    </row>
    <row r="10" spans="1:17" x14ac:dyDescent="0.3">
      <c r="A10" s="17" t="s">
        <v>682</v>
      </c>
      <c r="B10" s="48"/>
      <c r="C10" s="48"/>
      <c r="D10" s="48"/>
      <c r="E10" s="65"/>
      <c r="F10" s="48"/>
      <c r="G10" s="83"/>
      <c r="H10" s="97"/>
      <c r="I10" s="77"/>
      <c r="J10" s="77"/>
      <c r="K10" s="20"/>
      <c r="L10" s="68"/>
      <c r="M10" s="68"/>
      <c r="N10" s="68"/>
      <c r="O10" s="68"/>
      <c r="P10" s="68"/>
      <c r="Q10" s="77"/>
    </row>
    <row r="11" spans="1:17" x14ac:dyDescent="0.3">
      <c r="A11" s="18" t="s">
        <v>486</v>
      </c>
      <c r="B11" s="48"/>
      <c r="C11" s="48"/>
      <c r="D11" s="48"/>
      <c r="E11" s="65"/>
      <c r="F11" s="48"/>
      <c r="G11" s="83"/>
      <c r="H11" s="97"/>
      <c r="I11" s="77"/>
      <c r="J11" s="77"/>
      <c r="K11" s="20"/>
      <c r="L11" s="68"/>
      <c r="M11" s="68"/>
      <c r="N11" s="68"/>
      <c r="O11" s="68"/>
      <c r="P11" s="68"/>
      <c r="Q11" s="77"/>
    </row>
    <row r="12" spans="1:17" ht="57.6" x14ac:dyDescent="0.3">
      <c r="A12" s="5" t="s">
        <v>0</v>
      </c>
      <c r="B12" s="5" t="s">
        <v>469</v>
      </c>
      <c r="C12" s="5" t="s">
        <v>473</v>
      </c>
      <c r="D12" s="5" t="s">
        <v>601</v>
      </c>
      <c r="E12" s="5" t="s">
        <v>468</v>
      </c>
      <c r="F12" s="5" t="s">
        <v>592</v>
      </c>
      <c r="G12" s="84" t="s">
        <v>480</v>
      </c>
      <c r="H12" s="98" t="s">
        <v>470</v>
      </c>
      <c r="I12" s="5" t="s">
        <v>471</v>
      </c>
      <c r="J12" s="5" t="s">
        <v>1</v>
      </c>
      <c r="K12" s="22" t="s">
        <v>2</v>
      </c>
      <c r="L12" s="22" t="s">
        <v>3</v>
      </c>
      <c r="M12" s="22" t="s">
        <v>146</v>
      </c>
      <c r="N12" s="22" t="s">
        <v>147</v>
      </c>
      <c r="O12" s="22" t="s">
        <v>148</v>
      </c>
      <c r="P12" s="22" t="s">
        <v>4</v>
      </c>
      <c r="Q12" s="5" t="s">
        <v>485</v>
      </c>
    </row>
    <row r="13" spans="1:17" ht="86.4" x14ac:dyDescent="0.3">
      <c r="A13" s="45" t="e">
        <f>#REF!</f>
        <v>#REF!</v>
      </c>
      <c r="B13" s="45" t="str">
        <f>'[1]1.HPTFagreements'!$D$38</f>
        <v>Edgewood Terrace IV Preservation Corporation</v>
      </c>
      <c r="C13" s="45" t="s">
        <v>678</v>
      </c>
      <c r="D13" s="46">
        <f>'[1]1.HPTFagreements'!$F$38</f>
        <v>37102</v>
      </c>
      <c r="E13" s="45" t="s">
        <v>150</v>
      </c>
      <c r="F13" s="45" t="s">
        <v>293</v>
      </c>
      <c r="G13" s="85">
        <f>'[1]1.HPTFagreements'!$G$38</f>
        <v>3200000</v>
      </c>
      <c r="H13" s="99">
        <f>'[1]1.HPTFagreements'!$N$38</f>
        <v>3200000</v>
      </c>
      <c r="I13" s="45" t="s">
        <v>149</v>
      </c>
      <c r="J13" s="45" t="s">
        <v>679</v>
      </c>
      <c r="K13" s="47">
        <v>5</v>
      </c>
      <c r="L13" s="33" t="s">
        <v>138</v>
      </c>
      <c r="M13" s="33" t="s">
        <v>138</v>
      </c>
      <c r="N13" s="33" t="s">
        <v>138</v>
      </c>
      <c r="O13" s="33" t="s">
        <v>138</v>
      </c>
      <c r="P13" s="47" t="s">
        <v>143</v>
      </c>
      <c r="Q13" s="45" t="s">
        <v>683</v>
      </c>
    </row>
    <row r="14" spans="1:17" ht="129.6" x14ac:dyDescent="0.3">
      <c r="A14" s="53">
        <v>2001</v>
      </c>
      <c r="B14" s="53" t="s">
        <v>5</v>
      </c>
      <c r="C14" s="74" t="s">
        <v>244</v>
      </c>
      <c r="D14" s="1">
        <f>'[1]1.HPTFagreements'!$F$39</f>
        <v>37228</v>
      </c>
      <c r="E14" s="74" t="s">
        <v>150</v>
      </c>
      <c r="F14" s="82" t="s">
        <v>142</v>
      </c>
      <c r="G14" s="86">
        <f>'[1]1.HPTFagreements'!$G$39</f>
        <v>1750000</v>
      </c>
      <c r="H14" s="100">
        <f>'[1]1.HPTFagreements'!$N$39</f>
        <v>1750000</v>
      </c>
      <c r="I14" s="6" t="s">
        <v>139</v>
      </c>
      <c r="J14" s="82" t="s">
        <v>140</v>
      </c>
      <c r="K14" s="21">
        <v>8</v>
      </c>
      <c r="L14" s="33" t="s">
        <v>138</v>
      </c>
      <c r="M14" s="33" t="s">
        <v>138</v>
      </c>
      <c r="N14" s="33" t="s">
        <v>138</v>
      </c>
      <c r="O14" s="33" t="s">
        <v>138</v>
      </c>
      <c r="P14" s="33" t="s">
        <v>138</v>
      </c>
      <c r="Q14" s="82" t="s">
        <v>472</v>
      </c>
    </row>
    <row r="15" spans="1:17" ht="216" x14ac:dyDescent="0.3">
      <c r="A15" s="53">
        <v>2003</v>
      </c>
      <c r="B15" s="53" t="s">
        <v>6</v>
      </c>
      <c r="C15" s="74" t="s">
        <v>246</v>
      </c>
      <c r="D15" s="1">
        <f>'[1]1.HPTFagreements'!$F$40</f>
        <v>37789</v>
      </c>
      <c r="E15" s="74" t="s">
        <v>150</v>
      </c>
      <c r="F15" s="82" t="s">
        <v>144</v>
      </c>
      <c r="G15" s="86">
        <f>'[1]1.HPTFagreements'!$G$40</f>
        <v>1600000</v>
      </c>
      <c r="H15" s="100">
        <f>'[1]1.HPTFagreements'!$N$40</f>
        <v>1600000</v>
      </c>
      <c r="I15" s="54" t="s">
        <v>139</v>
      </c>
      <c r="J15" s="82" t="s">
        <v>145</v>
      </c>
      <c r="K15" s="21">
        <v>8</v>
      </c>
      <c r="L15" s="33">
        <v>25</v>
      </c>
      <c r="M15" s="27">
        <v>0</v>
      </c>
      <c r="N15" s="27">
        <v>0</v>
      </c>
      <c r="O15" s="27">
        <v>25</v>
      </c>
      <c r="P15" s="27" t="s">
        <v>143</v>
      </c>
      <c r="Q15" s="82"/>
    </row>
    <row r="16" spans="1:17" ht="72" x14ac:dyDescent="0.3">
      <c r="A16" s="53">
        <v>2003</v>
      </c>
      <c r="B16" s="53" t="s">
        <v>7</v>
      </c>
      <c r="C16" s="74" t="s">
        <v>245</v>
      </c>
      <c r="D16" s="1">
        <f>'[1]1.HPTFagreements'!$F$41</f>
        <v>37986</v>
      </c>
      <c r="E16" s="74" t="s">
        <v>150</v>
      </c>
      <c r="F16" s="82" t="s">
        <v>142</v>
      </c>
      <c r="G16" s="86">
        <f>'[1]1.HPTFagreements'!$G$41</f>
        <v>985000</v>
      </c>
      <c r="H16" s="101">
        <f>'[1]1.HPTFagreements'!$N$41</f>
        <v>1335000</v>
      </c>
      <c r="I16" s="6" t="s">
        <v>139</v>
      </c>
      <c r="J16" s="82" t="s">
        <v>366</v>
      </c>
      <c r="K16" s="21">
        <v>5</v>
      </c>
      <c r="L16" s="33">
        <v>62</v>
      </c>
      <c r="M16" s="63">
        <v>0</v>
      </c>
      <c r="N16" s="49">
        <v>12</v>
      </c>
      <c r="O16" s="49">
        <v>50</v>
      </c>
      <c r="P16" s="63" t="s">
        <v>151</v>
      </c>
      <c r="Q16" s="82"/>
    </row>
    <row r="17" spans="1:17" ht="43.2" x14ac:dyDescent="0.3">
      <c r="A17" s="53">
        <v>2004</v>
      </c>
      <c r="B17" s="53" t="s">
        <v>8</v>
      </c>
      <c r="C17" s="74" t="s">
        <v>246</v>
      </c>
      <c r="D17" s="1">
        <f>'[1]1.HPTFagreements'!$F$42</f>
        <v>38048</v>
      </c>
      <c r="E17" s="74" t="s">
        <v>150</v>
      </c>
      <c r="F17" s="15" t="s">
        <v>142</v>
      </c>
      <c r="G17" s="86">
        <f>'[1]1.HPTFagreements'!$E$42</f>
        <v>174548</v>
      </c>
      <c r="H17" s="100">
        <f>'[1]1.HPTFagreements'!$N$42</f>
        <v>174548</v>
      </c>
      <c r="I17" s="54" t="s">
        <v>139</v>
      </c>
      <c r="J17" s="53" t="s">
        <v>152</v>
      </c>
      <c r="K17" s="21">
        <v>7</v>
      </c>
      <c r="L17" s="33">
        <v>4</v>
      </c>
      <c r="M17" s="49">
        <v>4</v>
      </c>
      <c r="N17" s="49">
        <v>0</v>
      </c>
      <c r="O17" s="49">
        <v>0</v>
      </c>
      <c r="P17" s="63" t="s">
        <v>151</v>
      </c>
      <c r="Q17" s="82" t="s">
        <v>474</v>
      </c>
    </row>
    <row r="18" spans="1:17" ht="43.2" x14ac:dyDescent="0.3">
      <c r="A18" s="53">
        <v>2004</v>
      </c>
      <c r="B18" s="53" t="s">
        <v>8</v>
      </c>
      <c r="C18" s="74" t="s">
        <v>246</v>
      </c>
      <c r="D18" s="1">
        <f>'[1]1.HPTFagreements'!$F$43</f>
        <v>38090</v>
      </c>
      <c r="E18" s="74" t="s">
        <v>150</v>
      </c>
      <c r="F18" s="15" t="s">
        <v>142</v>
      </c>
      <c r="G18" s="86">
        <f>'[1]1.HPTFagreements'!$E$43</f>
        <v>368504</v>
      </c>
      <c r="H18" s="100">
        <f>'[1]1.HPTFagreements'!$N$43</f>
        <v>368504</v>
      </c>
      <c r="I18" s="54" t="s">
        <v>139</v>
      </c>
      <c r="J18" s="53" t="s">
        <v>355</v>
      </c>
      <c r="K18" s="21">
        <v>1</v>
      </c>
      <c r="L18" s="33">
        <v>4</v>
      </c>
      <c r="M18" s="49">
        <v>4</v>
      </c>
      <c r="N18" s="49">
        <v>0</v>
      </c>
      <c r="O18" s="63">
        <v>0</v>
      </c>
      <c r="P18" s="63" t="s">
        <v>151</v>
      </c>
      <c r="Q18" s="82" t="s">
        <v>474</v>
      </c>
    </row>
    <row r="19" spans="1:17" ht="28.8" x14ac:dyDescent="0.3">
      <c r="A19" s="53">
        <v>2006</v>
      </c>
      <c r="B19" s="53" t="s">
        <v>8</v>
      </c>
      <c r="C19" s="74" t="s">
        <v>246</v>
      </c>
      <c r="D19" s="1">
        <f>'[1]1.HPTFagreements'!$F$44</f>
        <v>38827</v>
      </c>
      <c r="E19" s="74" t="s">
        <v>150</v>
      </c>
      <c r="F19" s="53" t="s">
        <v>475</v>
      </c>
      <c r="G19" s="86">
        <f>'[1]1.HPTFagreements'!$E$44</f>
        <v>74162</v>
      </c>
      <c r="H19" s="100">
        <f>'[1]1.HPTFagreements'!$N$44</f>
        <v>74162</v>
      </c>
      <c r="I19" s="54" t="s">
        <v>139</v>
      </c>
      <c r="J19" s="53" t="s">
        <v>356</v>
      </c>
      <c r="K19" s="21">
        <v>4</v>
      </c>
      <c r="L19" s="33">
        <v>6</v>
      </c>
      <c r="M19" s="49">
        <v>6</v>
      </c>
      <c r="N19" s="49">
        <v>0</v>
      </c>
      <c r="O19" s="49">
        <v>0</v>
      </c>
      <c r="P19" s="63" t="s">
        <v>143</v>
      </c>
      <c r="Q19" s="82"/>
    </row>
    <row r="20" spans="1:17" ht="43.2" x14ac:dyDescent="0.3">
      <c r="A20" s="53">
        <v>2003</v>
      </c>
      <c r="B20" s="53" t="s">
        <v>476</v>
      </c>
      <c r="C20" s="53" t="s">
        <v>9</v>
      </c>
      <c r="D20" s="2">
        <f>'[1]1.HPTFagreements'!$F$45</f>
        <v>2003</v>
      </c>
      <c r="E20" s="74" t="s">
        <v>150</v>
      </c>
      <c r="F20" s="15" t="s">
        <v>153</v>
      </c>
      <c r="G20" s="87">
        <f>'[1]1.HPTFagreements'!$E$45</f>
        <v>1629067</v>
      </c>
      <c r="H20" s="87">
        <f>'[1]1.HPTFagreements'!$N$45</f>
        <v>1629067</v>
      </c>
      <c r="I20" s="15" t="s">
        <v>139</v>
      </c>
      <c r="J20" s="53" t="s">
        <v>358</v>
      </c>
      <c r="K20" s="21">
        <v>5</v>
      </c>
      <c r="L20" s="33">
        <v>14</v>
      </c>
      <c r="M20" s="27" t="s">
        <v>138</v>
      </c>
      <c r="N20" s="27" t="s">
        <v>138</v>
      </c>
      <c r="O20" s="27" t="s">
        <v>138</v>
      </c>
      <c r="P20" s="63" t="s">
        <v>151</v>
      </c>
      <c r="Q20" s="82" t="s">
        <v>477</v>
      </c>
    </row>
    <row r="21" spans="1:17" ht="57.6" x14ac:dyDescent="0.3">
      <c r="A21" s="53">
        <v>2003</v>
      </c>
      <c r="B21" s="53" t="s">
        <v>10</v>
      </c>
      <c r="C21" s="74" t="s">
        <v>247</v>
      </c>
      <c r="D21" s="1">
        <f>'[1]1.HPTFagreements'!$F$46</f>
        <v>37855</v>
      </c>
      <c r="E21" s="74" t="s">
        <v>150</v>
      </c>
      <c r="F21" s="15" t="s">
        <v>142</v>
      </c>
      <c r="G21" s="86">
        <f>'[1]1.HPTFagreements'!$E$46</f>
        <v>2500000</v>
      </c>
      <c r="H21" s="100">
        <f>'[1]1.HPTFagreements'!$N$46</f>
        <v>2500000</v>
      </c>
      <c r="I21" s="53" t="s">
        <v>139</v>
      </c>
      <c r="J21" s="53" t="s">
        <v>368</v>
      </c>
      <c r="K21" s="21">
        <v>8</v>
      </c>
      <c r="L21" s="33">
        <v>143</v>
      </c>
      <c r="M21" s="49">
        <v>0</v>
      </c>
      <c r="N21" s="49">
        <v>0</v>
      </c>
      <c r="O21" s="49">
        <v>143</v>
      </c>
      <c r="P21" s="63" t="s">
        <v>143</v>
      </c>
      <c r="Q21" s="82"/>
    </row>
    <row r="22" spans="1:17" ht="331.2" x14ac:dyDescent="0.3">
      <c r="A22" s="53">
        <v>2004</v>
      </c>
      <c r="B22" s="70" t="s">
        <v>668</v>
      </c>
      <c r="C22" s="73" t="s">
        <v>259</v>
      </c>
      <c r="D22" s="40">
        <f>'[1]1.HPTFagreements'!$F$48</f>
        <v>38254</v>
      </c>
      <c r="E22" s="73" t="s">
        <v>150</v>
      </c>
      <c r="F22" s="9" t="s">
        <v>154</v>
      </c>
      <c r="G22" s="86">
        <f>'[1]1.HPTFagreements'!$G$47</f>
        <v>6100000</v>
      </c>
      <c r="H22" s="86">
        <f>'[1]1.HPTFagreements'!$N$47</f>
        <v>7030546.8200000003</v>
      </c>
      <c r="I22" s="73" t="s">
        <v>139</v>
      </c>
      <c r="J22" s="70" t="s">
        <v>438</v>
      </c>
      <c r="K22" s="81">
        <v>7</v>
      </c>
      <c r="L22" s="42">
        <v>236</v>
      </c>
      <c r="M22" s="42">
        <v>0</v>
      </c>
      <c r="N22" s="41">
        <v>0</v>
      </c>
      <c r="O22" s="41">
        <v>236</v>
      </c>
      <c r="P22" s="41" t="s">
        <v>290</v>
      </c>
      <c r="Q22" s="73" t="s">
        <v>684</v>
      </c>
    </row>
    <row r="23" spans="1:17" ht="72" x14ac:dyDescent="0.3">
      <c r="A23" s="53">
        <v>2004</v>
      </c>
      <c r="B23" s="53" t="s">
        <v>439</v>
      </c>
      <c r="C23" s="74" t="s">
        <v>246</v>
      </c>
      <c r="D23" s="1">
        <f>'[1]1.HPTFagreements'!$F$52</f>
        <v>38077</v>
      </c>
      <c r="E23" s="74" t="s">
        <v>150</v>
      </c>
      <c r="F23" s="53" t="s">
        <v>142</v>
      </c>
      <c r="G23" s="86">
        <f>'[1]1.HPTFagreements'!$G$52</f>
        <v>665000</v>
      </c>
      <c r="H23" s="100">
        <f>'[1]1.HPTFagreements'!$N$52</f>
        <v>665000</v>
      </c>
      <c r="I23" s="15" t="s">
        <v>139</v>
      </c>
      <c r="J23" s="53" t="s">
        <v>357</v>
      </c>
      <c r="K23" s="21">
        <v>1</v>
      </c>
      <c r="L23" s="33">
        <v>3</v>
      </c>
      <c r="M23" s="49">
        <v>1</v>
      </c>
      <c r="N23" s="49">
        <v>1</v>
      </c>
      <c r="O23" s="49">
        <v>1</v>
      </c>
      <c r="P23" s="63" t="s">
        <v>143</v>
      </c>
      <c r="Q23" s="82"/>
    </row>
    <row r="24" spans="1:17" ht="43.2" x14ac:dyDescent="0.3">
      <c r="A24" s="53">
        <v>2004</v>
      </c>
      <c r="B24" s="53" t="s">
        <v>11</v>
      </c>
      <c r="C24" s="74" t="s">
        <v>242</v>
      </c>
      <c r="D24" s="60">
        <f>'[1]1.HPTFagreements'!$F$53</f>
        <v>38016</v>
      </c>
      <c r="E24" s="74" t="s">
        <v>150</v>
      </c>
      <c r="F24" s="74" t="s">
        <v>176</v>
      </c>
      <c r="G24" s="86">
        <f>'[1]1.HPTFagreements'!$G$53</f>
        <v>2187557</v>
      </c>
      <c r="H24" s="101">
        <f>'[1]1.HPTFagreements'!$N$53</f>
        <v>2187557</v>
      </c>
      <c r="I24" s="15" t="s">
        <v>139</v>
      </c>
      <c r="J24" s="74" t="s">
        <v>359</v>
      </c>
      <c r="K24" s="21">
        <v>6</v>
      </c>
      <c r="L24" s="50">
        <v>27</v>
      </c>
      <c r="M24" s="30">
        <v>0</v>
      </c>
      <c r="N24" s="30">
        <v>0</v>
      </c>
      <c r="O24" s="30">
        <v>27</v>
      </c>
      <c r="P24" s="30" t="s">
        <v>143</v>
      </c>
      <c r="Q24" s="82"/>
    </row>
    <row r="25" spans="1:17" ht="43.2" x14ac:dyDescent="0.3">
      <c r="A25" s="53">
        <v>2005</v>
      </c>
      <c r="B25" s="53" t="s">
        <v>440</v>
      </c>
      <c r="C25" s="74" t="s">
        <v>246</v>
      </c>
      <c r="D25" s="2">
        <f>'[1]1.HPTFagreements'!$F$54</f>
        <v>2005</v>
      </c>
      <c r="E25" s="74" t="s">
        <v>150</v>
      </c>
      <c r="F25" s="15" t="s">
        <v>142</v>
      </c>
      <c r="G25" s="86">
        <f>'[1]1.HPTFagreements'!$G$54</f>
        <v>2166900</v>
      </c>
      <c r="H25" s="100">
        <f>'[1]1.HPTFagreements'!$N$54</f>
        <v>2166900</v>
      </c>
      <c r="I25" s="15" t="s">
        <v>139</v>
      </c>
      <c r="J25" s="53" t="s">
        <v>367</v>
      </c>
      <c r="K25" s="21">
        <v>8</v>
      </c>
      <c r="L25" s="33">
        <v>42</v>
      </c>
      <c r="M25" s="49">
        <v>42</v>
      </c>
      <c r="N25" s="49">
        <v>0</v>
      </c>
      <c r="O25" s="49">
        <v>0</v>
      </c>
      <c r="P25" s="63" t="s">
        <v>143</v>
      </c>
      <c r="Q25" s="82"/>
    </row>
    <row r="26" spans="1:17" ht="43.2" x14ac:dyDescent="0.3">
      <c r="A26" s="53">
        <v>2004</v>
      </c>
      <c r="B26" s="53" t="s">
        <v>12</v>
      </c>
      <c r="C26" s="74" t="s">
        <v>248</v>
      </c>
      <c r="D26" s="1">
        <f>'[1]1.HPTFagreements'!$F$55</f>
        <v>38344</v>
      </c>
      <c r="E26" s="74" t="s">
        <v>150</v>
      </c>
      <c r="F26" s="53" t="s">
        <v>155</v>
      </c>
      <c r="G26" s="86">
        <f>'[1]1.HPTFagreements'!$G$55</f>
        <v>2062497</v>
      </c>
      <c r="H26" s="100">
        <f>'[1]1.HPTFagreements'!$N$55</f>
        <v>2062497.9999999998</v>
      </c>
      <c r="I26" s="82" t="s">
        <v>139</v>
      </c>
      <c r="J26" s="53" t="s">
        <v>360</v>
      </c>
      <c r="K26" s="21">
        <v>8</v>
      </c>
      <c r="L26" s="33">
        <v>43</v>
      </c>
      <c r="M26" s="49">
        <v>17</v>
      </c>
      <c r="N26" s="49">
        <v>17</v>
      </c>
      <c r="O26" s="49">
        <v>9</v>
      </c>
      <c r="P26" s="63" t="s">
        <v>143</v>
      </c>
      <c r="Q26" s="82"/>
    </row>
    <row r="27" spans="1:17" ht="43.2" x14ac:dyDescent="0.3">
      <c r="A27" s="70">
        <v>2004</v>
      </c>
      <c r="B27" s="70" t="s">
        <v>13</v>
      </c>
      <c r="C27" s="73" t="s">
        <v>246</v>
      </c>
      <c r="D27" s="60">
        <f>'[1]1.HPTFagreements'!$F$57</f>
        <v>38259</v>
      </c>
      <c r="E27" s="73" t="s">
        <v>436</v>
      </c>
      <c r="F27" s="74" t="s">
        <v>625</v>
      </c>
      <c r="G27" s="86">
        <f>'[1]1.HPTFagreements'!$G$56</f>
        <v>30819.120000000003</v>
      </c>
      <c r="H27" s="102">
        <f>'[1]1.HPTFagreements'!$N$56</f>
        <v>30950.770000000004</v>
      </c>
      <c r="I27" s="73" t="s">
        <v>179</v>
      </c>
      <c r="J27" s="73" t="s">
        <v>361</v>
      </c>
      <c r="K27" s="81">
        <v>4</v>
      </c>
      <c r="L27" s="32">
        <v>1</v>
      </c>
      <c r="M27" s="42" t="s">
        <v>141</v>
      </c>
      <c r="N27" s="42" t="s">
        <v>141</v>
      </c>
      <c r="O27" s="42" t="s">
        <v>141</v>
      </c>
      <c r="P27" s="42" t="s">
        <v>141</v>
      </c>
      <c r="Q27" s="75" t="s">
        <v>686</v>
      </c>
    </row>
    <row r="28" spans="1:17" ht="57.6" x14ac:dyDescent="0.3">
      <c r="A28" s="53">
        <v>2004</v>
      </c>
      <c r="B28" s="53" t="s">
        <v>14</v>
      </c>
      <c r="C28" s="74" t="s">
        <v>249</v>
      </c>
      <c r="D28" s="1">
        <f>'[1]1.HPTFagreements'!$F$58</f>
        <v>38230</v>
      </c>
      <c r="E28" s="74" t="s">
        <v>150</v>
      </c>
      <c r="F28" s="15" t="s">
        <v>154</v>
      </c>
      <c r="G28" s="86">
        <f>'[1]1.HPTFagreements'!$G$58</f>
        <v>2120000</v>
      </c>
      <c r="H28" s="102">
        <f>'[1]1.HPTFagreements'!$N$58</f>
        <v>2120000</v>
      </c>
      <c r="I28" s="74" t="s">
        <v>139</v>
      </c>
      <c r="J28" s="53" t="s">
        <v>362</v>
      </c>
      <c r="K28" s="21">
        <v>7</v>
      </c>
      <c r="L28" s="50">
        <v>74</v>
      </c>
      <c r="M28" s="49">
        <v>30</v>
      </c>
      <c r="N28" s="49">
        <v>44</v>
      </c>
      <c r="O28" s="49">
        <v>0</v>
      </c>
      <c r="P28" s="63" t="s">
        <v>157</v>
      </c>
      <c r="Q28" s="74"/>
    </row>
    <row r="29" spans="1:17" ht="57.6" x14ac:dyDescent="0.3">
      <c r="A29" s="53">
        <v>2004</v>
      </c>
      <c r="B29" s="53" t="s">
        <v>15</v>
      </c>
      <c r="C29" s="74" t="s">
        <v>246</v>
      </c>
      <c r="D29" s="60">
        <f>'[1]1.HPTFagreements'!$F$59</f>
        <v>38331</v>
      </c>
      <c r="E29" s="51" t="s">
        <v>150</v>
      </c>
      <c r="F29" s="53" t="s">
        <v>156</v>
      </c>
      <c r="G29" s="86">
        <f>'[1]1.HPTFagreements'!$G$59</f>
        <v>2826547</v>
      </c>
      <c r="H29" s="101">
        <f>'[1]1.HPTFagreements'!$N$59</f>
        <v>2826547</v>
      </c>
      <c r="I29" s="74" t="s">
        <v>139</v>
      </c>
      <c r="J29" s="53" t="s">
        <v>363</v>
      </c>
      <c r="K29" s="21">
        <v>8</v>
      </c>
      <c r="L29" s="50">
        <v>12</v>
      </c>
      <c r="M29" s="49">
        <v>5</v>
      </c>
      <c r="N29" s="49">
        <v>5</v>
      </c>
      <c r="O29" s="49">
        <v>2</v>
      </c>
      <c r="P29" s="63" t="s">
        <v>143</v>
      </c>
      <c r="Q29" s="73" t="s">
        <v>685</v>
      </c>
    </row>
    <row r="30" spans="1:17" ht="28.8" x14ac:dyDescent="0.3">
      <c r="A30" s="53">
        <v>2004</v>
      </c>
      <c r="B30" s="53" t="s">
        <v>479</v>
      </c>
      <c r="C30" s="74" t="s">
        <v>246</v>
      </c>
      <c r="D30" s="60">
        <f>'[1]1.HPTFagreements'!$F$61</f>
        <v>38299</v>
      </c>
      <c r="E30" s="74" t="s">
        <v>436</v>
      </c>
      <c r="F30" s="74" t="s">
        <v>276</v>
      </c>
      <c r="G30" s="86">
        <f>'[1]1.HPTFagreements'!G61</f>
        <v>39290</v>
      </c>
      <c r="H30" s="101">
        <f>'[1]1.HPTFagreements'!N61</f>
        <v>39290</v>
      </c>
      <c r="I30" s="74" t="s">
        <v>179</v>
      </c>
      <c r="J30" s="74" t="s">
        <v>364</v>
      </c>
      <c r="K30" s="21">
        <v>8</v>
      </c>
      <c r="L30" s="50">
        <v>1</v>
      </c>
      <c r="M30" s="30" t="s">
        <v>141</v>
      </c>
      <c r="N30" s="30" t="s">
        <v>141</v>
      </c>
      <c r="O30" s="30" t="s">
        <v>141</v>
      </c>
      <c r="P30" s="30" t="s">
        <v>141</v>
      </c>
      <c r="Q30" s="75"/>
    </row>
    <row r="31" spans="1:17" ht="43.2" x14ac:dyDescent="0.3">
      <c r="A31" s="53">
        <v>2004</v>
      </c>
      <c r="B31" s="53" t="s">
        <v>478</v>
      </c>
      <c r="C31" s="74" t="s">
        <v>246</v>
      </c>
      <c r="D31" s="60">
        <f>'[1]1.HPTFagreements'!$F$62</f>
        <v>38169</v>
      </c>
      <c r="E31" s="74" t="s">
        <v>150</v>
      </c>
      <c r="F31" s="15" t="s">
        <v>158</v>
      </c>
      <c r="G31" s="86">
        <f>'[1]1.HPTFagreements'!G62</f>
        <v>1300000</v>
      </c>
      <c r="H31" s="101">
        <f>'[1]1.HPTFagreements'!N62</f>
        <v>1317416.8</v>
      </c>
      <c r="I31" s="74" t="s">
        <v>139</v>
      </c>
      <c r="J31" s="53" t="s">
        <v>365</v>
      </c>
      <c r="K31" s="21">
        <v>7</v>
      </c>
      <c r="L31" s="50">
        <v>21</v>
      </c>
      <c r="M31" s="49">
        <v>21</v>
      </c>
      <c r="N31" s="49">
        <v>0</v>
      </c>
      <c r="O31" s="49">
        <v>0</v>
      </c>
      <c r="P31" s="63" t="s">
        <v>151</v>
      </c>
      <c r="Q31" s="74"/>
    </row>
    <row r="32" spans="1:17" ht="86.4" x14ac:dyDescent="0.3">
      <c r="A32" s="56">
        <v>2005</v>
      </c>
      <c r="B32" s="56" t="s">
        <v>16</v>
      </c>
      <c r="C32" s="74" t="s">
        <v>246</v>
      </c>
      <c r="D32" s="60">
        <f>'[1]1.HPTFagreements'!F64</f>
        <v>38574</v>
      </c>
      <c r="E32" s="74" t="s">
        <v>253</v>
      </c>
      <c r="F32" s="29" t="s">
        <v>295</v>
      </c>
      <c r="G32" s="86">
        <f>'[1]1.HPTFagreements'!G63</f>
        <v>5000000</v>
      </c>
      <c r="H32" s="101">
        <f>'[1]1.HPTFagreements'!N63</f>
        <v>5000000</v>
      </c>
      <c r="I32" s="80" t="s">
        <v>141</v>
      </c>
      <c r="J32" s="56" t="s">
        <v>138</v>
      </c>
      <c r="K32" s="21" t="s">
        <v>149</v>
      </c>
      <c r="L32" s="50" t="s">
        <v>138</v>
      </c>
      <c r="M32" s="50" t="s">
        <v>138</v>
      </c>
      <c r="N32" s="50" t="s">
        <v>138</v>
      </c>
      <c r="O32" s="50" t="s">
        <v>138</v>
      </c>
      <c r="P32" s="39" t="s">
        <v>159</v>
      </c>
      <c r="Q32" s="74"/>
    </row>
    <row r="33" spans="1:17" ht="57.6" x14ac:dyDescent="0.3">
      <c r="A33" s="56">
        <v>2005</v>
      </c>
      <c r="B33" s="56" t="s">
        <v>481</v>
      </c>
      <c r="C33" s="74" t="s">
        <v>246</v>
      </c>
      <c r="D33" s="60">
        <f>'[1]1.HPTFagreements'!$F$66</f>
        <v>38559</v>
      </c>
      <c r="E33" s="74" t="s">
        <v>253</v>
      </c>
      <c r="F33" s="74" t="s">
        <v>295</v>
      </c>
      <c r="G33" s="86">
        <f>'[1]1.HPTFagreements'!G66</f>
        <v>5000000</v>
      </c>
      <c r="H33" s="101">
        <f>'[1]1.HPTFagreements'!N66</f>
        <v>5000000</v>
      </c>
      <c r="I33" s="74" t="s">
        <v>141</v>
      </c>
      <c r="J33" s="56" t="s">
        <v>138</v>
      </c>
      <c r="K33" s="21" t="s">
        <v>149</v>
      </c>
      <c r="L33" s="50" t="s">
        <v>138</v>
      </c>
      <c r="M33" s="50" t="s">
        <v>138</v>
      </c>
      <c r="N33" s="50" t="s">
        <v>138</v>
      </c>
      <c r="O33" s="50" t="s">
        <v>138</v>
      </c>
      <c r="P33" s="50" t="s">
        <v>138</v>
      </c>
      <c r="Q33" s="74"/>
    </row>
    <row r="34" spans="1:17" ht="57.6" x14ac:dyDescent="0.3">
      <c r="A34" s="56">
        <v>2005</v>
      </c>
      <c r="B34" s="79" t="s">
        <v>500</v>
      </c>
      <c r="C34" s="74" t="s">
        <v>246</v>
      </c>
      <c r="D34" s="67">
        <v>2005</v>
      </c>
      <c r="E34" s="74" t="s">
        <v>150</v>
      </c>
      <c r="F34" s="74" t="s">
        <v>158</v>
      </c>
      <c r="G34" s="86">
        <f>'[1]1.HPTFagreements'!G67+'[1]1.HPTFagreements'!$E$106</f>
        <v>1842518</v>
      </c>
      <c r="H34" s="101">
        <f>'[1]1.HPTFagreements'!N67+'[1]1.HPTFagreements'!$N$106</f>
        <v>1842635.92</v>
      </c>
      <c r="I34" s="74" t="s">
        <v>139</v>
      </c>
      <c r="J34" s="73" t="s">
        <v>369</v>
      </c>
      <c r="K34" s="21">
        <v>1</v>
      </c>
      <c r="L34" s="50">
        <v>50</v>
      </c>
      <c r="M34" s="30">
        <v>5</v>
      </c>
      <c r="N34" s="30">
        <v>5</v>
      </c>
      <c r="O34" s="30">
        <v>40</v>
      </c>
      <c r="P34" s="30" t="s">
        <v>492</v>
      </c>
      <c r="Q34" s="74" t="s">
        <v>626</v>
      </c>
    </row>
    <row r="35" spans="1:17" ht="43.2" x14ac:dyDescent="0.3">
      <c r="A35" s="56">
        <v>2005</v>
      </c>
      <c r="B35" s="56" t="s">
        <v>644</v>
      </c>
      <c r="C35" s="74" t="s">
        <v>246</v>
      </c>
      <c r="D35" s="4">
        <v>2005</v>
      </c>
      <c r="E35" s="74" t="s">
        <v>150</v>
      </c>
      <c r="F35" s="74" t="s">
        <v>158</v>
      </c>
      <c r="G35" s="86">
        <f>'[1]1.HPTFagreements'!G68</f>
        <v>1045110</v>
      </c>
      <c r="H35" s="101">
        <f>'[1]1.HPTFagreements'!N68</f>
        <v>1045109.9999999999</v>
      </c>
      <c r="I35" s="74" t="s">
        <v>139</v>
      </c>
      <c r="J35" s="74" t="s">
        <v>370</v>
      </c>
      <c r="K35" s="21">
        <v>7</v>
      </c>
      <c r="L35" s="50">
        <v>16</v>
      </c>
      <c r="M35" s="30">
        <v>1</v>
      </c>
      <c r="N35" s="30">
        <v>1</v>
      </c>
      <c r="O35" s="30">
        <v>14</v>
      </c>
      <c r="P35" s="30" t="s">
        <v>151</v>
      </c>
      <c r="Q35" s="74" t="s">
        <v>645</v>
      </c>
    </row>
    <row r="36" spans="1:17" ht="43.2" x14ac:dyDescent="0.3">
      <c r="A36" s="53">
        <v>2005</v>
      </c>
      <c r="B36" s="53" t="s">
        <v>17</v>
      </c>
      <c r="C36" s="74" t="s">
        <v>246</v>
      </c>
      <c r="D36" s="60">
        <f>'[1]1.HPTFagreements'!$F$69</f>
        <v>38511</v>
      </c>
      <c r="E36" s="74" t="s">
        <v>150</v>
      </c>
      <c r="F36" s="53" t="s">
        <v>158</v>
      </c>
      <c r="G36" s="86">
        <f>'[1]1.HPTFagreements'!G69</f>
        <v>773808</v>
      </c>
      <c r="H36" s="101">
        <f>'[1]1.HPTFagreements'!N69</f>
        <v>773808</v>
      </c>
      <c r="I36" s="74" t="s">
        <v>139</v>
      </c>
      <c r="J36" s="78" t="s">
        <v>371</v>
      </c>
      <c r="K36" s="81">
        <v>7</v>
      </c>
      <c r="L36" s="50">
        <v>15</v>
      </c>
      <c r="M36" s="50">
        <v>15</v>
      </c>
      <c r="N36" s="50">
        <v>0</v>
      </c>
      <c r="O36" s="50">
        <v>0</v>
      </c>
      <c r="P36" s="50" t="s">
        <v>143</v>
      </c>
      <c r="Q36" s="55" t="s">
        <v>627</v>
      </c>
    </row>
    <row r="37" spans="1:17" ht="57.6" x14ac:dyDescent="0.3">
      <c r="A37" s="53">
        <v>2005</v>
      </c>
      <c r="B37" s="53" t="s">
        <v>18</v>
      </c>
      <c r="C37" s="74" t="s">
        <v>483</v>
      </c>
      <c r="D37" s="60">
        <f>'[1]1.HPTFagreements'!$F$71</f>
        <v>38715</v>
      </c>
      <c r="E37" s="74" t="s">
        <v>150</v>
      </c>
      <c r="F37" s="53" t="s">
        <v>160</v>
      </c>
      <c r="G37" s="86">
        <f>'[1]1.HPTFagreements'!G71</f>
        <v>1700000</v>
      </c>
      <c r="H37" s="86">
        <f>'[1]1.HPTFagreements'!N71</f>
        <v>1700000</v>
      </c>
      <c r="I37" s="74" t="s">
        <v>139</v>
      </c>
      <c r="J37" s="53" t="s">
        <v>372</v>
      </c>
      <c r="K37" s="21">
        <v>6</v>
      </c>
      <c r="L37" s="50">
        <v>138</v>
      </c>
      <c r="M37" s="63" t="s">
        <v>141</v>
      </c>
      <c r="N37" s="63" t="s">
        <v>141</v>
      </c>
      <c r="O37" s="63" t="s">
        <v>141</v>
      </c>
      <c r="P37" s="63" t="s">
        <v>143</v>
      </c>
      <c r="Q37" s="74" t="s">
        <v>482</v>
      </c>
    </row>
    <row r="38" spans="1:17" ht="57.6" x14ac:dyDescent="0.3">
      <c r="A38" s="53">
        <v>2010</v>
      </c>
      <c r="B38" s="53" t="s">
        <v>18</v>
      </c>
      <c r="C38" s="74" t="s">
        <v>250</v>
      </c>
      <c r="D38" s="60">
        <f>'[1]1.HPTFagreements'!$F$72</f>
        <v>40249</v>
      </c>
      <c r="E38" s="74" t="s">
        <v>150</v>
      </c>
      <c r="F38" s="53" t="s">
        <v>217</v>
      </c>
      <c r="G38" s="86">
        <f>'[1]1.HPTFagreements'!G72</f>
        <v>2900000</v>
      </c>
      <c r="H38" s="86">
        <f>'[1]1.HPTFagreements'!N72</f>
        <v>2900000</v>
      </c>
      <c r="I38" s="74" t="s">
        <v>488</v>
      </c>
      <c r="J38" s="53" t="s">
        <v>373</v>
      </c>
      <c r="K38" s="21">
        <v>8</v>
      </c>
      <c r="L38" s="50">
        <v>22</v>
      </c>
      <c r="M38" s="49">
        <v>0</v>
      </c>
      <c r="N38" s="49">
        <v>0</v>
      </c>
      <c r="O38" s="49">
        <v>22</v>
      </c>
      <c r="P38" s="63" t="s">
        <v>143</v>
      </c>
      <c r="Q38" s="74"/>
    </row>
    <row r="39" spans="1:17" ht="72" x14ac:dyDescent="0.3">
      <c r="A39" s="53">
        <v>2011</v>
      </c>
      <c r="B39" s="53" t="s">
        <v>18</v>
      </c>
      <c r="C39" s="74" t="s">
        <v>246</v>
      </c>
      <c r="D39" s="60">
        <f>'[1]1.HPTFagreements'!$F$73</f>
        <v>40759</v>
      </c>
      <c r="E39" s="74" t="s">
        <v>150</v>
      </c>
      <c r="F39" s="53" t="s">
        <v>161</v>
      </c>
      <c r="G39" s="86">
        <f>'[1]1.HPTFagreements'!G73</f>
        <v>1772400</v>
      </c>
      <c r="H39" s="86">
        <f>'[1]1.HPTFagreements'!N73</f>
        <v>3955411.9699999997</v>
      </c>
      <c r="I39" s="74" t="s">
        <v>139</v>
      </c>
      <c r="J39" s="53" t="s">
        <v>269</v>
      </c>
      <c r="K39" s="21">
        <v>7</v>
      </c>
      <c r="L39" s="50">
        <v>7</v>
      </c>
      <c r="M39" s="49">
        <v>4</v>
      </c>
      <c r="N39" s="49">
        <v>0</v>
      </c>
      <c r="O39" s="49">
        <v>3</v>
      </c>
      <c r="P39" s="49" t="s">
        <v>143</v>
      </c>
      <c r="Q39" s="74" t="s">
        <v>680</v>
      </c>
    </row>
    <row r="40" spans="1:17" ht="43.2" x14ac:dyDescent="0.3">
      <c r="A40" s="53">
        <v>2005</v>
      </c>
      <c r="B40" s="53" t="s">
        <v>441</v>
      </c>
      <c r="C40" s="74" t="s">
        <v>251</v>
      </c>
      <c r="D40" s="60">
        <f>'[1]1.HPTFagreements'!$F$74</f>
        <v>38560</v>
      </c>
      <c r="E40" s="74" t="s">
        <v>150</v>
      </c>
      <c r="F40" s="53" t="s">
        <v>158</v>
      </c>
      <c r="G40" s="86">
        <f>'[1]1.HPTFagreements'!G74</f>
        <v>1300000</v>
      </c>
      <c r="H40" s="86">
        <f>'[1]1.HPTFagreements'!N74</f>
        <v>1299999.9999999995</v>
      </c>
      <c r="I40" s="74" t="s">
        <v>139</v>
      </c>
      <c r="J40" s="53" t="s">
        <v>162</v>
      </c>
      <c r="K40" s="21">
        <v>8</v>
      </c>
      <c r="L40" s="50">
        <v>10</v>
      </c>
      <c r="M40" s="49">
        <v>10</v>
      </c>
      <c r="N40" s="49">
        <v>0</v>
      </c>
      <c r="O40" s="49">
        <v>0</v>
      </c>
      <c r="P40" s="63" t="s">
        <v>157</v>
      </c>
      <c r="Q40" s="74" t="s">
        <v>489</v>
      </c>
    </row>
    <row r="41" spans="1:17" ht="43.2" x14ac:dyDescent="0.3">
      <c r="A41" s="53">
        <v>2006</v>
      </c>
      <c r="B41" s="53" t="s">
        <v>442</v>
      </c>
      <c r="C41" s="74" t="s">
        <v>246</v>
      </c>
      <c r="D41" s="19">
        <v>38784</v>
      </c>
      <c r="E41" s="74" t="s">
        <v>253</v>
      </c>
      <c r="F41" s="78" t="s">
        <v>295</v>
      </c>
      <c r="G41" s="86">
        <f>'[1]1.HPTFagreements'!G75</f>
        <v>3000000</v>
      </c>
      <c r="H41" s="101">
        <f>'[1]1.HPTFagreements'!N75</f>
        <v>3300000</v>
      </c>
      <c r="I41" s="42" t="s">
        <v>141</v>
      </c>
      <c r="J41" s="53" t="s">
        <v>141</v>
      </c>
      <c r="K41" s="81" t="s">
        <v>149</v>
      </c>
      <c r="L41" s="50" t="s">
        <v>138</v>
      </c>
      <c r="M41" s="63" t="s">
        <v>141</v>
      </c>
      <c r="N41" s="63" t="s">
        <v>141</v>
      </c>
      <c r="O41" s="63" t="s">
        <v>141</v>
      </c>
      <c r="P41" s="49" t="s">
        <v>163</v>
      </c>
      <c r="Q41" s="73"/>
    </row>
    <row r="42" spans="1:17" ht="86.4" x14ac:dyDescent="0.3">
      <c r="A42" s="53">
        <v>2005</v>
      </c>
      <c r="B42" s="53" t="s">
        <v>19</v>
      </c>
      <c r="C42" s="74" t="s">
        <v>246</v>
      </c>
      <c r="D42" s="60">
        <f>'[1]1.HPTFagreements'!$F$77</f>
        <v>38545</v>
      </c>
      <c r="E42" s="74" t="s">
        <v>253</v>
      </c>
      <c r="F42" s="53" t="s">
        <v>490</v>
      </c>
      <c r="G42" s="86">
        <f>'[1]1.HPTFagreements'!G77</f>
        <v>100000</v>
      </c>
      <c r="H42" s="101">
        <f>'[1]1.HPTFagreements'!N77</f>
        <v>100000</v>
      </c>
      <c r="I42" s="74" t="s">
        <v>139</v>
      </c>
      <c r="J42" s="53" t="s">
        <v>374</v>
      </c>
      <c r="K42" s="21">
        <v>1</v>
      </c>
      <c r="L42" s="50" t="s">
        <v>138</v>
      </c>
      <c r="M42" s="63" t="s">
        <v>252</v>
      </c>
      <c r="N42" s="63">
        <v>0</v>
      </c>
      <c r="O42" s="63">
        <v>0</v>
      </c>
      <c r="P42" s="63" t="s">
        <v>143</v>
      </c>
      <c r="Q42" s="74" t="s">
        <v>491</v>
      </c>
    </row>
    <row r="43" spans="1:17" ht="129.6" x14ac:dyDescent="0.3">
      <c r="A43" s="53">
        <v>2005</v>
      </c>
      <c r="B43" s="53" t="s">
        <v>443</v>
      </c>
      <c r="C43" s="74" t="s">
        <v>254</v>
      </c>
      <c r="D43" s="60">
        <f>'[1]1.HPTFagreements'!$F$78</f>
        <v>38625</v>
      </c>
      <c r="E43" s="74" t="s">
        <v>150</v>
      </c>
      <c r="F43" s="53" t="s">
        <v>628</v>
      </c>
      <c r="G43" s="86">
        <f>'[1]1.HPTFagreements'!G78</f>
        <v>2867294</v>
      </c>
      <c r="H43" s="101">
        <f>'[1]1.HPTFagreements'!N78</f>
        <v>704200.5</v>
      </c>
      <c r="I43" s="74" t="s">
        <v>139</v>
      </c>
      <c r="J43" s="70" t="s">
        <v>375</v>
      </c>
      <c r="K43" s="81">
        <v>6</v>
      </c>
      <c r="L43" s="50">
        <v>84</v>
      </c>
      <c r="M43" s="49">
        <v>84</v>
      </c>
      <c r="N43" s="49">
        <v>0</v>
      </c>
      <c r="O43" s="49">
        <v>0</v>
      </c>
      <c r="P43" s="63" t="s">
        <v>143</v>
      </c>
      <c r="Q43" s="73" t="s">
        <v>687</v>
      </c>
    </row>
    <row r="44" spans="1:17" ht="57.6" x14ac:dyDescent="0.3">
      <c r="A44" s="53">
        <v>2005</v>
      </c>
      <c r="B44" s="53" t="s">
        <v>20</v>
      </c>
      <c r="C44" s="74" t="s">
        <v>255</v>
      </c>
      <c r="D44" s="60">
        <f>'[1]1.HPTFagreements'!F80</f>
        <v>38603</v>
      </c>
      <c r="E44" s="74" t="s">
        <v>150</v>
      </c>
      <c r="F44" s="15" t="s">
        <v>154</v>
      </c>
      <c r="G44" s="86">
        <f>'[1]1.HPTFagreements'!G80</f>
        <v>1600000</v>
      </c>
      <c r="H44" s="101">
        <f>'[1]1.HPTFagreements'!$N$80</f>
        <v>1874337.83</v>
      </c>
      <c r="I44" s="74" t="s">
        <v>139</v>
      </c>
      <c r="J44" s="53" t="s">
        <v>376</v>
      </c>
      <c r="K44" s="21">
        <v>8</v>
      </c>
      <c r="L44" s="50">
        <v>11</v>
      </c>
      <c r="M44" s="49">
        <v>5</v>
      </c>
      <c r="N44" s="49">
        <v>6</v>
      </c>
      <c r="O44" s="49">
        <v>0</v>
      </c>
      <c r="P44" s="63" t="s">
        <v>143</v>
      </c>
      <c r="Q44" s="74"/>
    </row>
    <row r="45" spans="1:17" ht="72" x14ac:dyDescent="0.3">
      <c r="A45" s="53">
        <v>2005</v>
      </c>
      <c r="B45" s="53" t="s">
        <v>21</v>
      </c>
      <c r="C45" s="74" t="s">
        <v>246</v>
      </c>
      <c r="D45" s="60">
        <f>'[1]1.HPTFagreements'!F81</f>
        <v>38530</v>
      </c>
      <c r="E45" s="74" t="s">
        <v>253</v>
      </c>
      <c r="F45" s="53" t="s">
        <v>295</v>
      </c>
      <c r="G45" s="86">
        <f>'[1]1.HPTFagreements'!G81</f>
        <v>5000000</v>
      </c>
      <c r="H45" s="101">
        <f>'[1]1.HPTFagreements'!$N$81</f>
        <v>5000000</v>
      </c>
      <c r="I45" s="74" t="s">
        <v>141</v>
      </c>
      <c r="J45" s="53" t="s">
        <v>141</v>
      </c>
      <c r="K45" s="21" t="s">
        <v>149</v>
      </c>
      <c r="L45" s="50" t="s">
        <v>138</v>
      </c>
      <c r="M45" s="63" t="s">
        <v>141</v>
      </c>
      <c r="N45" s="63" t="s">
        <v>141</v>
      </c>
      <c r="O45" s="63" t="s">
        <v>141</v>
      </c>
      <c r="P45" s="63" t="s">
        <v>141</v>
      </c>
      <c r="Q45" s="74"/>
    </row>
    <row r="46" spans="1:17" ht="43.2" x14ac:dyDescent="0.3">
      <c r="A46" s="53">
        <v>2007</v>
      </c>
      <c r="B46" s="53" t="s">
        <v>22</v>
      </c>
      <c r="C46" s="74" t="s">
        <v>246</v>
      </c>
      <c r="D46" s="60">
        <f>'[1]1.HPTFagreements'!F82</f>
        <v>39300</v>
      </c>
      <c r="E46" s="74" t="s">
        <v>150</v>
      </c>
      <c r="F46" s="15" t="s">
        <v>154</v>
      </c>
      <c r="G46" s="86">
        <f>'[1]1.HPTFagreements'!G82</f>
        <v>6677043</v>
      </c>
      <c r="H46" s="101">
        <f>'[1]1.HPTFagreements'!$N$82</f>
        <v>7265830</v>
      </c>
      <c r="I46" s="74" t="s">
        <v>139</v>
      </c>
      <c r="J46" s="53" t="s">
        <v>377</v>
      </c>
      <c r="K46" s="21">
        <v>4</v>
      </c>
      <c r="L46" s="50">
        <v>72</v>
      </c>
      <c r="M46" s="49">
        <v>0</v>
      </c>
      <c r="N46" s="49">
        <v>0</v>
      </c>
      <c r="O46" s="49">
        <v>72</v>
      </c>
      <c r="P46" s="63" t="s">
        <v>143</v>
      </c>
      <c r="Q46" s="74"/>
    </row>
    <row r="47" spans="1:17" ht="57.6" x14ac:dyDescent="0.3">
      <c r="A47" s="53">
        <v>2007</v>
      </c>
      <c r="B47" s="53" t="s">
        <v>23</v>
      </c>
      <c r="C47" s="74" t="s">
        <v>246</v>
      </c>
      <c r="D47" s="60">
        <f>'[1]1.HPTFagreements'!F83</f>
        <v>39183</v>
      </c>
      <c r="E47" s="74" t="s">
        <v>150</v>
      </c>
      <c r="F47" s="53" t="s">
        <v>142</v>
      </c>
      <c r="G47" s="86">
        <f>'[1]1.HPTFagreements'!G83</f>
        <v>3150000</v>
      </c>
      <c r="H47" s="101">
        <f>'[1]1.HPTFagreements'!$N$83</f>
        <v>3150000</v>
      </c>
      <c r="I47" s="74" t="s">
        <v>139</v>
      </c>
      <c r="J47" s="53" t="s">
        <v>378</v>
      </c>
      <c r="K47" s="21">
        <v>4</v>
      </c>
      <c r="L47" s="50">
        <v>36</v>
      </c>
      <c r="M47" s="49">
        <v>0</v>
      </c>
      <c r="N47" s="49">
        <v>0</v>
      </c>
      <c r="O47" s="49">
        <v>36</v>
      </c>
      <c r="P47" s="63" t="s">
        <v>143</v>
      </c>
      <c r="Q47" s="74"/>
    </row>
    <row r="48" spans="1:17" ht="28.8" x14ac:dyDescent="0.3">
      <c r="A48" s="53">
        <v>2006</v>
      </c>
      <c r="B48" s="53" t="s">
        <v>651</v>
      </c>
      <c r="C48" s="74" t="s">
        <v>652</v>
      </c>
      <c r="D48" s="4">
        <f>'[1]1.HPTFagreements'!F84</f>
        <v>2006</v>
      </c>
      <c r="E48" s="74" t="s">
        <v>150</v>
      </c>
      <c r="F48" s="74" t="s">
        <v>178</v>
      </c>
      <c r="G48" s="86">
        <f>'[1]1.HPTFagreements'!G84</f>
        <v>8750000</v>
      </c>
      <c r="H48" s="101">
        <f>'[1]1.HPTFagreements'!$N$84</f>
        <v>8750000</v>
      </c>
      <c r="I48" s="74" t="s">
        <v>139</v>
      </c>
      <c r="J48" s="74" t="s">
        <v>379</v>
      </c>
      <c r="K48" s="21">
        <v>1</v>
      </c>
      <c r="L48" s="50" t="s">
        <v>138</v>
      </c>
      <c r="M48" s="50" t="s">
        <v>138</v>
      </c>
      <c r="N48" s="50" t="s">
        <v>138</v>
      </c>
      <c r="O48" s="50" t="s">
        <v>138</v>
      </c>
      <c r="P48" s="50" t="s">
        <v>138</v>
      </c>
      <c r="Q48" s="74"/>
    </row>
    <row r="49" spans="1:17" ht="57.6" x14ac:dyDescent="0.3">
      <c r="A49" s="53">
        <v>2006</v>
      </c>
      <c r="B49" s="70" t="s">
        <v>24</v>
      </c>
      <c r="C49" s="73" t="s">
        <v>246</v>
      </c>
      <c r="D49" s="60">
        <f>'[1]1.HPTFagreements'!F85</f>
        <v>38890</v>
      </c>
      <c r="E49" s="42" t="s">
        <v>436</v>
      </c>
      <c r="F49" s="74" t="s">
        <v>584</v>
      </c>
      <c r="G49" s="86">
        <f>'[1]1.HPTFagreements'!G85</f>
        <v>83196.7</v>
      </c>
      <c r="H49" s="101">
        <f>'[1]1.HPTFagreements'!$N$85</f>
        <v>89816.7</v>
      </c>
      <c r="I49" s="42" t="s">
        <v>179</v>
      </c>
      <c r="J49" s="42" t="s">
        <v>380</v>
      </c>
      <c r="K49" s="81">
        <v>4</v>
      </c>
      <c r="L49" s="37">
        <v>1</v>
      </c>
      <c r="M49" s="42" t="s">
        <v>141</v>
      </c>
      <c r="N49" s="42" t="s">
        <v>141</v>
      </c>
      <c r="O49" s="42" t="s">
        <v>141</v>
      </c>
      <c r="P49" s="42" t="s">
        <v>141</v>
      </c>
      <c r="Q49" s="38"/>
    </row>
    <row r="50" spans="1:17" ht="201.6" x14ac:dyDescent="0.3">
      <c r="A50" s="53">
        <v>2006</v>
      </c>
      <c r="B50" s="53" t="s">
        <v>493</v>
      </c>
      <c r="C50" s="74" t="s">
        <v>494</v>
      </c>
      <c r="D50" s="60">
        <v>38929</v>
      </c>
      <c r="E50" s="74" t="s">
        <v>150</v>
      </c>
      <c r="F50" s="74" t="s">
        <v>164</v>
      </c>
      <c r="G50" s="86">
        <f>'[1]1.HPTFagreements'!$G$87</f>
        <v>1200000</v>
      </c>
      <c r="H50" s="101">
        <f>'[1]1.HPTFagreements'!$N$87</f>
        <v>1200000</v>
      </c>
      <c r="I50" s="42" t="s">
        <v>179</v>
      </c>
      <c r="J50" s="42" t="s">
        <v>381</v>
      </c>
      <c r="K50" s="81">
        <v>7</v>
      </c>
      <c r="L50" s="50">
        <v>80</v>
      </c>
      <c r="M50" s="30">
        <v>0</v>
      </c>
      <c r="N50" s="30">
        <v>0</v>
      </c>
      <c r="O50" s="30">
        <v>80</v>
      </c>
      <c r="P50" s="30" t="s">
        <v>166</v>
      </c>
      <c r="Q50" s="38"/>
    </row>
    <row r="51" spans="1:17" ht="28.8" x14ac:dyDescent="0.3">
      <c r="A51" s="53">
        <v>2006</v>
      </c>
      <c r="B51" s="53" t="s">
        <v>25</v>
      </c>
      <c r="C51" s="74" t="s">
        <v>256</v>
      </c>
      <c r="D51" s="1">
        <v>39037</v>
      </c>
      <c r="E51" s="74" t="s">
        <v>150</v>
      </c>
      <c r="F51" s="82" t="s">
        <v>158</v>
      </c>
      <c r="G51" s="86">
        <f>'[1]1.HPTFagreements'!G90</f>
        <v>3477659</v>
      </c>
      <c r="H51" s="101">
        <f>'[1]1.HPTFagreements'!N90</f>
        <v>3477659.0000000005</v>
      </c>
      <c r="I51" s="82" t="s">
        <v>139</v>
      </c>
      <c r="J51" s="82" t="s">
        <v>165</v>
      </c>
      <c r="K51" s="21">
        <v>7</v>
      </c>
      <c r="L51" s="33">
        <v>44</v>
      </c>
      <c r="M51" s="30">
        <v>0</v>
      </c>
      <c r="N51" s="30">
        <v>44</v>
      </c>
      <c r="O51" s="30">
        <v>0</v>
      </c>
      <c r="P51" s="27" t="s">
        <v>143</v>
      </c>
      <c r="Q51" s="82" t="s">
        <v>257</v>
      </c>
    </row>
    <row r="52" spans="1:17" ht="43.2" x14ac:dyDescent="0.3">
      <c r="A52" s="53">
        <v>2006</v>
      </c>
      <c r="B52" s="53" t="s">
        <v>26</v>
      </c>
      <c r="C52" s="74" t="s">
        <v>246</v>
      </c>
      <c r="D52" s="4">
        <f>'[1]1.HPTFagreements'!$F$91</f>
        <v>2006</v>
      </c>
      <c r="E52" s="74" t="s">
        <v>436</v>
      </c>
      <c r="F52" s="74" t="s">
        <v>276</v>
      </c>
      <c r="G52" s="86">
        <f>'[1]1.HPTFagreements'!$G$91</f>
        <v>36689.72</v>
      </c>
      <c r="H52" s="86">
        <f>'[1]1.HPTFagreements'!$N$91</f>
        <v>13716.24</v>
      </c>
      <c r="I52" s="74" t="s">
        <v>179</v>
      </c>
      <c r="J52" s="74" t="s">
        <v>277</v>
      </c>
      <c r="K52" s="21">
        <v>7</v>
      </c>
      <c r="L52" s="50">
        <v>1</v>
      </c>
      <c r="M52" s="30" t="s">
        <v>141</v>
      </c>
      <c r="N52" s="30" t="s">
        <v>141</v>
      </c>
      <c r="O52" s="30" t="s">
        <v>141</v>
      </c>
      <c r="P52" s="30" t="s">
        <v>141</v>
      </c>
      <c r="Q52" s="82"/>
    </row>
    <row r="53" spans="1:17" ht="43.2" x14ac:dyDescent="0.3">
      <c r="A53" s="53">
        <v>2006</v>
      </c>
      <c r="B53" s="53" t="s">
        <v>444</v>
      </c>
      <c r="C53" s="74" t="s">
        <v>246</v>
      </c>
      <c r="D53" s="4">
        <v>2006</v>
      </c>
      <c r="E53" s="74" t="s">
        <v>253</v>
      </c>
      <c r="F53" s="74" t="s">
        <v>295</v>
      </c>
      <c r="G53" s="86">
        <f>'[1]1.HPTFagreements'!G92</f>
        <v>2000000</v>
      </c>
      <c r="H53" s="101">
        <f>'[1]1.HPTFagreements'!N92</f>
        <v>2000000</v>
      </c>
      <c r="I53" s="74" t="s">
        <v>141</v>
      </c>
      <c r="J53" s="74" t="s">
        <v>141</v>
      </c>
      <c r="K53" s="21" t="s">
        <v>149</v>
      </c>
      <c r="L53" s="50" t="s">
        <v>138</v>
      </c>
      <c r="M53" s="50" t="s">
        <v>138</v>
      </c>
      <c r="N53" s="50" t="s">
        <v>138</v>
      </c>
      <c r="O53" s="50" t="s">
        <v>138</v>
      </c>
      <c r="P53" s="30" t="s">
        <v>141</v>
      </c>
      <c r="Q53" s="82"/>
    </row>
    <row r="54" spans="1:17" ht="43.2" x14ac:dyDescent="0.3">
      <c r="A54" s="53">
        <v>2006</v>
      </c>
      <c r="B54" s="53" t="s">
        <v>444</v>
      </c>
      <c r="C54" s="74" t="s">
        <v>246</v>
      </c>
      <c r="D54" s="72">
        <f>'[1]1.HPTFagreements'!F93</f>
        <v>2006</v>
      </c>
      <c r="E54" s="71">
        <f>'[1]1.HPTFagreements'!K93</f>
        <v>0</v>
      </c>
      <c r="F54" s="74" t="s">
        <v>295</v>
      </c>
      <c r="G54" s="86">
        <f>'[1]1.HPTFagreements'!G93</f>
        <v>2000000</v>
      </c>
      <c r="H54" s="101">
        <f>'[1]1.HPTFagreements'!N93</f>
        <v>2000000</v>
      </c>
      <c r="I54" s="74" t="s">
        <v>141</v>
      </c>
      <c r="J54" s="74" t="s">
        <v>141</v>
      </c>
      <c r="K54" s="21" t="s">
        <v>149</v>
      </c>
      <c r="L54" s="50" t="s">
        <v>138</v>
      </c>
      <c r="M54" s="50" t="s">
        <v>138</v>
      </c>
      <c r="N54" s="50" t="s">
        <v>138</v>
      </c>
      <c r="O54" s="50" t="s">
        <v>138</v>
      </c>
      <c r="P54" s="50" t="s">
        <v>138</v>
      </c>
      <c r="Q54" s="82"/>
    </row>
    <row r="55" spans="1:17" ht="72" x14ac:dyDescent="0.3">
      <c r="A55" s="53">
        <v>2006</v>
      </c>
      <c r="B55" s="53" t="s">
        <v>27</v>
      </c>
      <c r="C55" s="74" t="s">
        <v>653</v>
      </c>
      <c r="D55" s="60">
        <f>'[1]1.HPTFagreements'!$F$94</f>
        <v>39078</v>
      </c>
      <c r="E55" s="74" t="s">
        <v>150</v>
      </c>
      <c r="F55" s="74" t="s">
        <v>654</v>
      </c>
      <c r="G55" s="86">
        <f>'[1]1.HPTFagreements'!G94</f>
        <v>25000000</v>
      </c>
      <c r="H55" s="101">
        <f>'[1]1.HPTFagreements'!N94</f>
        <v>24550000</v>
      </c>
      <c r="I55" s="74" t="s">
        <v>139</v>
      </c>
      <c r="J55" s="74" t="s">
        <v>655</v>
      </c>
      <c r="K55" s="21" t="s">
        <v>149</v>
      </c>
      <c r="L55" s="50">
        <v>245</v>
      </c>
      <c r="M55" s="50" t="s">
        <v>138</v>
      </c>
      <c r="N55" s="50" t="s">
        <v>138</v>
      </c>
      <c r="O55" s="50" t="s">
        <v>138</v>
      </c>
      <c r="P55" s="30" t="s">
        <v>143</v>
      </c>
      <c r="Q55" s="82"/>
    </row>
    <row r="56" spans="1:17" ht="57.6" x14ac:dyDescent="0.3">
      <c r="A56" s="53">
        <v>2006</v>
      </c>
      <c r="B56" s="53" t="s">
        <v>445</v>
      </c>
      <c r="C56" s="74" t="s">
        <v>246</v>
      </c>
      <c r="D56" s="60">
        <f>'[1]1.HPTFagreements'!$F$95</f>
        <v>38929</v>
      </c>
      <c r="E56" s="74" t="s">
        <v>150</v>
      </c>
      <c r="F56" s="15" t="s">
        <v>142</v>
      </c>
      <c r="G56" s="86">
        <f>'[1]1.HPTFagreements'!G95</f>
        <v>5046960</v>
      </c>
      <c r="H56" s="86">
        <f>'[1]1.HPTFagreements'!$N95</f>
        <v>5051491.55</v>
      </c>
      <c r="I56" s="42" t="s">
        <v>139</v>
      </c>
      <c r="J56" s="70" t="s">
        <v>382</v>
      </c>
      <c r="K56" s="81">
        <v>1</v>
      </c>
      <c r="L56" s="50">
        <v>22</v>
      </c>
      <c r="M56" s="49">
        <v>9</v>
      </c>
      <c r="N56" s="49">
        <v>9</v>
      </c>
      <c r="O56" s="49">
        <v>4</v>
      </c>
      <c r="P56" s="78" t="s">
        <v>143</v>
      </c>
      <c r="Q56" s="38" t="s">
        <v>688</v>
      </c>
    </row>
    <row r="57" spans="1:17" ht="43.2" x14ac:dyDescent="0.3">
      <c r="A57" s="53">
        <v>2006</v>
      </c>
      <c r="B57" s="53" t="s">
        <v>495</v>
      </c>
      <c r="C57" s="74" t="s">
        <v>246</v>
      </c>
      <c r="D57" s="60">
        <f>'[1]1.HPTFagreements'!$F$97</f>
        <v>39015</v>
      </c>
      <c r="E57" s="74" t="s">
        <v>150</v>
      </c>
      <c r="F57" s="15" t="s">
        <v>142</v>
      </c>
      <c r="G57" s="86">
        <f>'[1]1.HPTFagreements'!G97</f>
        <v>2565400</v>
      </c>
      <c r="H57" s="86">
        <f>'[1]1.HPTFagreements'!N97</f>
        <v>2565400</v>
      </c>
      <c r="I57" s="74" t="s">
        <v>139</v>
      </c>
      <c r="J57" s="53" t="s">
        <v>383</v>
      </c>
      <c r="K57" s="21">
        <v>4</v>
      </c>
      <c r="L57" s="50">
        <v>24</v>
      </c>
      <c r="M57" s="49">
        <v>0</v>
      </c>
      <c r="N57" s="49">
        <v>0</v>
      </c>
      <c r="O57" s="49">
        <v>24</v>
      </c>
      <c r="P57" s="63" t="s">
        <v>143</v>
      </c>
      <c r="Q57" s="74"/>
    </row>
    <row r="58" spans="1:17" ht="86.4" x14ac:dyDescent="0.3">
      <c r="A58" s="53">
        <v>2006</v>
      </c>
      <c r="B58" s="53" t="s">
        <v>28</v>
      </c>
      <c r="C58" s="74" t="s">
        <v>260</v>
      </c>
      <c r="D58" s="60">
        <f>'[1]1.HPTFagreements'!$F$98</f>
        <v>39080</v>
      </c>
      <c r="E58" s="74" t="s">
        <v>150</v>
      </c>
      <c r="F58" s="53" t="s">
        <v>236</v>
      </c>
      <c r="G58" s="86">
        <f>'[1]1.HPTFagreements'!G98</f>
        <v>1380000</v>
      </c>
      <c r="H58" s="86">
        <f>'[1]1.HPTFagreements'!$N98</f>
        <v>3949999.9999999995</v>
      </c>
      <c r="I58" s="42" t="s">
        <v>496</v>
      </c>
      <c r="J58" s="70" t="s">
        <v>384</v>
      </c>
      <c r="K58" s="81">
        <v>8</v>
      </c>
      <c r="L58" s="50">
        <v>28</v>
      </c>
      <c r="M58" s="50">
        <v>0</v>
      </c>
      <c r="N58" s="50">
        <v>0</v>
      </c>
      <c r="O58" s="50">
        <v>28</v>
      </c>
      <c r="P58" s="50" t="s">
        <v>143</v>
      </c>
      <c r="Q58" s="73" t="s">
        <v>689</v>
      </c>
    </row>
    <row r="59" spans="1:17" ht="100.8" x14ac:dyDescent="0.3">
      <c r="A59" s="53">
        <v>2006</v>
      </c>
      <c r="B59" s="53" t="s">
        <v>497</v>
      </c>
      <c r="C59" s="74" t="s">
        <v>246</v>
      </c>
      <c r="D59" s="60">
        <f>'[1]1.HPTFagreements'!$F$100</f>
        <v>38978</v>
      </c>
      <c r="E59" s="42" t="s">
        <v>150</v>
      </c>
      <c r="F59" s="53" t="s">
        <v>155</v>
      </c>
      <c r="G59" s="86">
        <f>'[1]1.HPTFagreements'!G100</f>
        <v>14896120</v>
      </c>
      <c r="H59" s="86">
        <f>'[1]1.HPTFagreements'!$N100</f>
        <v>14193167.51</v>
      </c>
      <c r="I59" s="73" t="s">
        <v>139</v>
      </c>
      <c r="J59" s="70" t="s">
        <v>385</v>
      </c>
      <c r="K59" s="81">
        <v>2</v>
      </c>
      <c r="L59" s="50">
        <v>73</v>
      </c>
      <c r="M59" s="50">
        <v>0</v>
      </c>
      <c r="N59" s="50">
        <v>0</v>
      </c>
      <c r="O59" s="50">
        <v>73</v>
      </c>
      <c r="P59" s="50" t="s">
        <v>143</v>
      </c>
      <c r="Q59" s="73" t="s">
        <v>629</v>
      </c>
    </row>
    <row r="60" spans="1:17" ht="72" x14ac:dyDescent="0.3">
      <c r="A60" s="53">
        <v>2006</v>
      </c>
      <c r="B60" s="53" t="s">
        <v>446</v>
      </c>
      <c r="C60" s="74" t="s">
        <v>246</v>
      </c>
      <c r="D60" s="54">
        <v>38972</v>
      </c>
      <c r="E60" s="74" t="s">
        <v>150</v>
      </c>
      <c r="F60" s="15" t="s">
        <v>142</v>
      </c>
      <c r="G60" s="86">
        <v>1812700</v>
      </c>
      <c r="H60" s="94">
        <v>1812700</v>
      </c>
      <c r="I60" s="74" t="s">
        <v>139</v>
      </c>
      <c r="J60" s="53" t="s">
        <v>386</v>
      </c>
      <c r="K60" s="21">
        <v>1</v>
      </c>
      <c r="L60" s="50">
        <v>15</v>
      </c>
      <c r="M60" s="49">
        <v>0</v>
      </c>
      <c r="N60" s="49">
        <v>0</v>
      </c>
      <c r="O60" s="49">
        <v>15</v>
      </c>
      <c r="P60" s="63" t="s">
        <v>143</v>
      </c>
      <c r="Q60" s="74"/>
    </row>
    <row r="61" spans="1:17" ht="75" customHeight="1" x14ac:dyDescent="0.3">
      <c r="A61" s="53">
        <v>2006</v>
      </c>
      <c r="B61" s="53" t="s">
        <v>29</v>
      </c>
      <c r="C61" s="74" t="s">
        <v>246</v>
      </c>
      <c r="D61" s="54">
        <v>38862</v>
      </c>
      <c r="E61" s="74" t="s">
        <v>150</v>
      </c>
      <c r="F61" s="53" t="s">
        <v>498</v>
      </c>
      <c r="G61" s="88">
        <v>3076641</v>
      </c>
      <c r="H61" s="91">
        <v>3255946.8500000006</v>
      </c>
      <c r="I61" s="74" t="s">
        <v>139</v>
      </c>
      <c r="J61" s="53" t="s">
        <v>387</v>
      </c>
      <c r="K61" s="21">
        <v>8</v>
      </c>
      <c r="L61" s="50">
        <v>359</v>
      </c>
      <c r="M61" s="49">
        <v>144</v>
      </c>
      <c r="N61" s="63" t="s">
        <v>141</v>
      </c>
      <c r="O61" s="63" t="s">
        <v>141</v>
      </c>
      <c r="P61" s="63" t="s">
        <v>143</v>
      </c>
      <c r="Q61" s="74"/>
    </row>
    <row r="62" spans="1:17" ht="72" x14ac:dyDescent="0.3">
      <c r="A62" s="53">
        <v>2006</v>
      </c>
      <c r="B62" s="53" t="s">
        <v>30</v>
      </c>
      <c r="C62" s="74" t="s">
        <v>246</v>
      </c>
      <c r="D62" s="54">
        <v>39065</v>
      </c>
      <c r="E62" s="74" t="s">
        <v>150</v>
      </c>
      <c r="F62" s="15" t="s">
        <v>167</v>
      </c>
      <c r="G62" s="86">
        <v>3101787</v>
      </c>
      <c r="H62" s="94">
        <v>4359353</v>
      </c>
      <c r="I62" s="74" t="s">
        <v>139</v>
      </c>
      <c r="J62" s="53" t="s">
        <v>388</v>
      </c>
      <c r="K62" s="21">
        <v>5</v>
      </c>
      <c r="L62" s="50">
        <v>120</v>
      </c>
      <c r="M62" s="49">
        <v>0</v>
      </c>
      <c r="N62" s="49">
        <v>8</v>
      </c>
      <c r="O62" s="49">
        <v>112</v>
      </c>
      <c r="P62" s="63" t="s">
        <v>143</v>
      </c>
      <c r="Q62" s="74" t="s">
        <v>680</v>
      </c>
    </row>
    <row r="63" spans="1:17" ht="72" x14ac:dyDescent="0.3">
      <c r="A63" s="53">
        <v>2007</v>
      </c>
      <c r="B63" s="53" t="s">
        <v>31</v>
      </c>
      <c r="C63" s="74" t="s">
        <v>246</v>
      </c>
      <c r="D63" s="54">
        <v>39251</v>
      </c>
      <c r="E63" s="53" t="s">
        <v>150</v>
      </c>
      <c r="F63" s="53" t="s">
        <v>499</v>
      </c>
      <c r="G63" s="86">
        <v>1705403</v>
      </c>
      <c r="H63" s="94">
        <v>1705403</v>
      </c>
      <c r="I63" s="53" t="s">
        <v>139</v>
      </c>
      <c r="J63" s="53" t="s">
        <v>389</v>
      </c>
      <c r="K63" s="23">
        <v>5</v>
      </c>
      <c r="L63" s="50">
        <v>5</v>
      </c>
      <c r="M63" s="63">
        <v>0</v>
      </c>
      <c r="N63" s="63">
        <v>0</v>
      </c>
      <c r="O63" s="63">
        <v>5</v>
      </c>
      <c r="P63" s="63" t="s">
        <v>143</v>
      </c>
      <c r="Q63" s="74"/>
    </row>
    <row r="64" spans="1:17" ht="43.2" x14ac:dyDescent="0.3">
      <c r="A64" s="53">
        <v>2007</v>
      </c>
      <c r="B64" s="53" t="s">
        <v>32</v>
      </c>
      <c r="C64" s="74" t="s">
        <v>246</v>
      </c>
      <c r="D64" s="60">
        <f>'[1]1.HPTFagreements'!$F$107</f>
        <v>39289</v>
      </c>
      <c r="E64" s="74" t="s">
        <v>150</v>
      </c>
      <c r="F64" s="53" t="s">
        <v>176</v>
      </c>
      <c r="G64" s="86">
        <f>'[1]1.HPTFagreements'!$G$107</f>
        <v>3676357</v>
      </c>
      <c r="H64" s="101">
        <f>'[1]1.HPTFagreements'!$N$107</f>
        <v>3676357</v>
      </c>
      <c r="I64" s="15" t="s">
        <v>139</v>
      </c>
      <c r="J64" s="53" t="s">
        <v>390</v>
      </c>
      <c r="K64" s="21">
        <v>4</v>
      </c>
      <c r="L64" s="50">
        <v>52</v>
      </c>
      <c r="M64" s="49">
        <v>0</v>
      </c>
      <c r="N64" s="49">
        <v>0</v>
      </c>
      <c r="O64" s="49">
        <v>52</v>
      </c>
      <c r="P64" s="63" t="s">
        <v>143</v>
      </c>
      <c r="Q64" s="74"/>
    </row>
    <row r="65" spans="1:17" ht="86.4" x14ac:dyDescent="0.3">
      <c r="A65" s="53">
        <v>2007</v>
      </c>
      <c r="B65" s="53" t="s">
        <v>33</v>
      </c>
      <c r="C65" s="74" t="s">
        <v>246</v>
      </c>
      <c r="D65" s="60">
        <f>'[1]1.HPTFagreements'!$F$108</f>
        <v>39142</v>
      </c>
      <c r="E65" s="74" t="s">
        <v>150</v>
      </c>
      <c r="F65" s="53" t="s">
        <v>501</v>
      </c>
      <c r="G65" s="86">
        <f>'[1]1.HPTFagreements'!$G$108</f>
        <v>2699313</v>
      </c>
      <c r="H65" s="103">
        <f>'[1]1.HPTFagreements'!$N$108</f>
        <v>2773881.3000000003</v>
      </c>
      <c r="I65" s="78" t="s">
        <v>139</v>
      </c>
      <c r="J65" s="70" t="s">
        <v>169</v>
      </c>
      <c r="K65" s="81">
        <v>7</v>
      </c>
      <c r="L65" s="50">
        <v>27</v>
      </c>
      <c r="M65" s="50">
        <v>25</v>
      </c>
      <c r="N65" s="50">
        <v>0</v>
      </c>
      <c r="O65" s="50">
        <v>2</v>
      </c>
      <c r="P65" s="50" t="s">
        <v>143</v>
      </c>
      <c r="Q65" s="73" t="s">
        <v>630</v>
      </c>
    </row>
    <row r="66" spans="1:17" ht="72" x14ac:dyDescent="0.3">
      <c r="A66" s="53">
        <v>2007</v>
      </c>
      <c r="B66" s="53" t="s">
        <v>34</v>
      </c>
      <c r="C66" s="74" t="s">
        <v>246</v>
      </c>
      <c r="D66" s="54">
        <v>39254</v>
      </c>
      <c r="E66" s="74" t="s">
        <v>253</v>
      </c>
      <c r="F66" s="53" t="s">
        <v>295</v>
      </c>
      <c r="G66" s="88">
        <f>'[1]1.HPTFagreements'!$G$110</f>
        <v>8000000</v>
      </c>
      <c r="H66" s="102">
        <f>'[1]1.HPTFagreements'!$N$110</f>
        <v>3000000</v>
      </c>
      <c r="I66" s="53" t="s">
        <v>141</v>
      </c>
      <c r="J66" s="53" t="s">
        <v>141</v>
      </c>
      <c r="K66" s="21" t="s">
        <v>149</v>
      </c>
      <c r="L66" s="63" t="s">
        <v>141</v>
      </c>
      <c r="M66" s="63" t="s">
        <v>141</v>
      </c>
      <c r="N66" s="63" t="s">
        <v>141</v>
      </c>
      <c r="O66" s="63" t="s">
        <v>141</v>
      </c>
      <c r="P66" s="49" t="s">
        <v>168</v>
      </c>
      <c r="Q66" s="74" t="s">
        <v>631</v>
      </c>
    </row>
    <row r="67" spans="1:17" ht="144" x14ac:dyDescent="0.3">
      <c r="A67" s="53">
        <v>2007</v>
      </c>
      <c r="B67" s="53" t="s">
        <v>502</v>
      </c>
      <c r="C67" s="74" t="s">
        <v>246</v>
      </c>
      <c r="D67" s="54">
        <v>39434</v>
      </c>
      <c r="E67" s="74" t="s">
        <v>150</v>
      </c>
      <c r="F67" s="15" t="s">
        <v>170</v>
      </c>
      <c r="G67" s="86">
        <f>'[1]1.HPTFagreements'!$G$113</f>
        <v>950000</v>
      </c>
      <c r="H67" s="102">
        <f>'[1]1.HPTFagreements'!$N$113</f>
        <v>950000.00000000023</v>
      </c>
      <c r="I67" s="15" t="s">
        <v>139</v>
      </c>
      <c r="J67" s="70" t="s">
        <v>391</v>
      </c>
      <c r="K67" s="81">
        <v>6</v>
      </c>
      <c r="L67" s="50">
        <v>60</v>
      </c>
      <c r="M67" s="50" t="s">
        <v>141</v>
      </c>
      <c r="N67" s="50" t="s">
        <v>141</v>
      </c>
      <c r="O67" s="50" t="s">
        <v>141</v>
      </c>
      <c r="P67" s="50" t="s">
        <v>141</v>
      </c>
      <c r="Q67" s="38" t="s">
        <v>649</v>
      </c>
    </row>
    <row r="68" spans="1:17" ht="129.6" x14ac:dyDescent="0.3">
      <c r="A68" s="53">
        <v>2007</v>
      </c>
      <c r="B68" s="53" t="s">
        <v>503</v>
      </c>
      <c r="C68" s="74" t="s">
        <v>504</v>
      </c>
      <c r="D68" s="54">
        <v>39336</v>
      </c>
      <c r="E68" s="74" t="s">
        <v>150</v>
      </c>
      <c r="F68" s="74" t="s">
        <v>505</v>
      </c>
      <c r="G68" s="86">
        <v>10000000</v>
      </c>
      <c r="H68" s="94">
        <v>4000000</v>
      </c>
      <c r="I68" s="74" t="s">
        <v>141</v>
      </c>
      <c r="J68" s="74" t="s">
        <v>141</v>
      </c>
      <c r="K68" s="21" t="s">
        <v>149</v>
      </c>
      <c r="L68" s="50">
        <v>1000</v>
      </c>
      <c r="M68" s="49">
        <v>0</v>
      </c>
      <c r="N68" s="49">
        <v>0</v>
      </c>
      <c r="O68" s="49">
        <v>1000</v>
      </c>
      <c r="P68" s="63" t="s">
        <v>138</v>
      </c>
      <c r="Q68" s="82"/>
    </row>
    <row r="69" spans="1:17" ht="28.8" x14ac:dyDescent="0.3">
      <c r="A69" s="53">
        <v>2007</v>
      </c>
      <c r="B69" s="53" t="s">
        <v>506</v>
      </c>
      <c r="C69" s="74" t="s">
        <v>261</v>
      </c>
      <c r="D69" s="1">
        <f>'[1]1.HPTFagreements'!$F$116</f>
        <v>39436</v>
      </c>
      <c r="E69" s="74" t="s">
        <v>150</v>
      </c>
      <c r="F69" s="15" t="s">
        <v>158</v>
      </c>
      <c r="G69" s="86">
        <f>'[1]1.HPTFagreements'!$G$116</f>
        <v>3428019</v>
      </c>
      <c r="H69" s="101">
        <f>'[1]1.HPTFagreements'!$N$116</f>
        <v>5219409.76</v>
      </c>
      <c r="I69" s="53" t="s">
        <v>139</v>
      </c>
      <c r="J69" s="53" t="s">
        <v>172</v>
      </c>
      <c r="K69" s="24">
        <v>1</v>
      </c>
      <c r="L69" s="31">
        <v>27</v>
      </c>
      <c r="M69" s="49">
        <v>14</v>
      </c>
      <c r="N69" s="49">
        <v>5</v>
      </c>
      <c r="O69" s="49">
        <v>8</v>
      </c>
      <c r="P69" s="63" t="s">
        <v>171</v>
      </c>
      <c r="Q69" s="82" t="s">
        <v>507</v>
      </c>
    </row>
    <row r="70" spans="1:17" ht="86.4" x14ac:dyDescent="0.3">
      <c r="A70" s="53">
        <v>2012</v>
      </c>
      <c r="B70" s="53" t="s">
        <v>506</v>
      </c>
      <c r="C70" s="74" t="s">
        <v>246</v>
      </c>
      <c r="D70" s="54">
        <v>41256</v>
      </c>
      <c r="E70" s="74" t="s">
        <v>150</v>
      </c>
      <c r="F70" s="53" t="s">
        <v>508</v>
      </c>
      <c r="G70" s="86">
        <f>'[1]1.HPTFagreements'!$E$117</f>
        <v>2922451</v>
      </c>
      <c r="H70" s="101">
        <f>'[1]1.HPTFagreements'!$N$117</f>
        <v>2922451</v>
      </c>
      <c r="I70" s="53" t="s">
        <v>139</v>
      </c>
      <c r="J70" s="53" t="s">
        <v>173</v>
      </c>
      <c r="K70" s="21">
        <v>1</v>
      </c>
      <c r="L70" s="50">
        <v>20</v>
      </c>
      <c r="M70" s="49">
        <v>20</v>
      </c>
      <c r="N70" s="49">
        <v>0</v>
      </c>
      <c r="O70" s="49">
        <v>0</v>
      </c>
      <c r="P70" s="63" t="s">
        <v>141</v>
      </c>
      <c r="Q70" s="82" t="s">
        <v>509</v>
      </c>
    </row>
    <row r="71" spans="1:17" ht="115.2" x14ac:dyDescent="0.3">
      <c r="A71" s="53">
        <v>2016</v>
      </c>
      <c r="B71" s="53" t="s">
        <v>506</v>
      </c>
      <c r="C71" s="74" t="s">
        <v>246</v>
      </c>
      <c r="D71" s="54">
        <v>42578</v>
      </c>
      <c r="E71" s="74" t="s">
        <v>150</v>
      </c>
      <c r="F71" s="53" t="s">
        <v>510</v>
      </c>
      <c r="G71" s="86">
        <f>'[1]1.HPTFagreements'!$G$118</f>
        <v>7536648</v>
      </c>
      <c r="H71" s="101">
        <f>'[1]1.HPTFagreements'!$N$118</f>
        <v>7711313</v>
      </c>
      <c r="I71" s="53" t="s">
        <v>139</v>
      </c>
      <c r="J71" s="15" t="s">
        <v>174</v>
      </c>
      <c r="K71" s="21">
        <v>1</v>
      </c>
      <c r="L71" s="50">
        <v>64</v>
      </c>
      <c r="M71" s="49">
        <v>15</v>
      </c>
      <c r="N71" s="49">
        <v>0</v>
      </c>
      <c r="O71" s="49">
        <v>49</v>
      </c>
      <c r="P71" s="49" t="s">
        <v>143</v>
      </c>
      <c r="Q71" s="82" t="s">
        <v>511</v>
      </c>
    </row>
    <row r="72" spans="1:17" ht="43.2" x14ac:dyDescent="0.3">
      <c r="A72" s="53">
        <v>2007</v>
      </c>
      <c r="B72" s="53" t="s">
        <v>35</v>
      </c>
      <c r="C72" s="74" t="s">
        <v>262</v>
      </c>
      <c r="D72" s="54">
        <v>39293</v>
      </c>
      <c r="E72" s="74" t="s">
        <v>150</v>
      </c>
      <c r="F72" s="53" t="s">
        <v>155</v>
      </c>
      <c r="G72" s="86">
        <v>2003641</v>
      </c>
      <c r="H72" s="94">
        <v>2003641</v>
      </c>
      <c r="I72" s="15" t="s">
        <v>139</v>
      </c>
      <c r="J72" s="53" t="s">
        <v>392</v>
      </c>
      <c r="K72" s="21">
        <v>4</v>
      </c>
      <c r="L72" s="33">
        <v>21</v>
      </c>
      <c r="M72" s="49">
        <v>0</v>
      </c>
      <c r="N72" s="49">
        <v>21</v>
      </c>
      <c r="O72" s="49">
        <v>0</v>
      </c>
      <c r="P72" s="30" t="s">
        <v>143</v>
      </c>
      <c r="Q72" s="82" t="s">
        <v>512</v>
      </c>
    </row>
    <row r="73" spans="1:17" ht="43.2" x14ac:dyDescent="0.3">
      <c r="A73" s="53">
        <v>2007</v>
      </c>
      <c r="B73" s="53" t="s">
        <v>514</v>
      </c>
      <c r="C73" s="74" t="s">
        <v>246</v>
      </c>
      <c r="D73" s="54">
        <v>39288</v>
      </c>
      <c r="E73" s="74" t="s">
        <v>150</v>
      </c>
      <c r="F73" s="53" t="s">
        <v>155</v>
      </c>
      <c r="G73" s="86">
        <v>286147</v>
      </c>
      <c r="H73" s="94">
        <v>286147</v>
      </c>
      <c r="I73" s="74" t="s">
        <v>179</v>
      </c>
      <c r="J73" s="74" t="s">
        <v>393</v>
      </c>
      <c r="K73" s="21">
        <v>1</v>
      </c>
      <c r="L73" s="50">
        <v>3</v>
      </c>
      <c r="M73" s="30">
        <v>0</v>
      </c>
      <c r="N73" s="30">
        <v>3</v>
      </c>
      <c r="O73" s="30">
        <v>0</v>
      </c>
      <c r="P73" s="30" t="s">
        <v>143</v>
      </c>
      <c r="Q73" s="82"/>
    </row>
    <row r="74" spans="1:17" ht="43.2" x14ac:dyDescent="0.3">
      <c r="A74" s="53">
        <v>2016</v>
      </c>
      <c r="B74" s="53" t="s">
        <v>514</v>
      </c>
      <c r="C74" s="74" t="s">
        <v>246</v>
      </c>
      <c r="D74" s="54">
        <v>42572</v>
      </c>
      <c r="E74" s="74" t="s">
        <v>150</v>
      </c>
      <c r="F74" s="74" t="s">
        <v>513</v>
      </c>
      <c r="G74" s="89">
        <v>373289.96</v>
      </c>
      <c r="H74" s="92">
        <v>373289.96</v>
      </c>
      <c r="I74" s="74" t="s">
        <v>141</v>
      </c>
      <c r="J74" s="74" t="s">
        <v>394</v>
      </c>
      <c r="K74" s="21" t="s">
        <v>294</v>
      </c>
      <c r="L74" s="50" t="s">
        <v>138</v>
      </c>
      <c r="M74" s="50" t="s">
        <v>138</v>
      </c>
      <c r="N74" s="50" t="s">
        <v>138</v>
      </c>
      <c r="O74" s="50" t="s">
        <v>138</v>
      </c>
      <c r="P74" s="50" t="s">
        <v>138</v>
      </c>
      <c r="Q74" s="82"/>
    </row>
    <row r="75" spans="1:17" ht="57.6" x14ac:dyDescent="0.3">
      <c r="A75" s="53">
        <v>2007</v>
      </c>
      <c r="B75" s="53" t="s">
        <v>36</v>
      </c>
      <c r="C75" s="74" t="s">
        <v>246</v>
      </c>
      <c r="D75" s="54">
        <v>39350</v>
      </c>
      <c r="E75" s="74" t="s">
        <v>150</v>
      </c>
      <c r="F75" s="53" t="s">
        <v>447</v>
      </c>
      <c r="G75" s="86">
        <v>6980500</v>
      </c>
      <c r="H75" s="94">
        <v>6980500.0000000009</v>
      </c>
      <c r="I75" s="15" t="s">
        <v>139</v>
      </c>
      <c r="J75" s="53" t="s">
        <v>515</v>
      </c>
      <c r="K75" s="21">
        <v>8</v>
      </c>
      <c r="L75" s="33">
        <v>118</v>
      </c>
      <c r="M75" s="49">
        <v>0</v>
      </c>
      <c r="N75" s="49">
        <v>0</v>
      </c>
      <c r="O75" s="49">
        <v>118</v>
      </c>
      <c r="P75" s="63" t="s">
        <v>143</v>
      </c>
      <c r="Q75" s="82"/>
    </row>
    <row r="76" spans="1:17" ht="72" x14ac:dyDescent="0.3">
      <c r="A76" s="53">
        <v>2007</v>
      </c>
      <c r="B76" s="53" t="s">
        <v>516</v>
      </c>
      <c r="C76" s="74" t="s">
        <v>246</v>
      </c>
      <c r="D76" s="54">
        <v>39318</v>
      </c>
      <c r="E76" s="74" t="s">
        <v>150</v>
      </c>
      <c r="F76" s="53" t="s">
        <v>448</v>
      </c>
      <c r="G76" s="86">
        <v>636334</v>
      </c>
      <c r="H76" s="94">
        <v>636334</v>
      </c>
      <c r="I76" s="15" t="s">
        <v>139</v>
      </c>
      <c r="J76" s="53" t="s">
        <v>395</v>
      </c>
      <c r="K76" s="21">
        <v>4</v>
      </c>
      <c r="L76" s="33">
        <v>15</v>
      </c>
      <c r="M76" s="49">
        <v>0</v>
      </c>
      <c r="N76" s="49">
        <v>0</v>
      </c>
      <c r="O76" s="49">
        <v>15</v>
      </c>
      <c r="P76" s="63" t="s">
        <v>143</v>
      </c>
      <c r="Q76" s="82"/>
    </row>
    <row r="77" spans="1:17" ht="115.2" x14ac:dyDescent="0.3">
      <c r="A77" s="53">
        <v>2007</v>
      </c>
      <c r="B77" s="53" t="s">
        <v>550</v>
      </c>
      <c r="C77" s="74" t="s">
        <v>263</v>
      </c>
      <c r="D77" s="54">
        <v>39353</v>
      </c>
      <c r="E77" s="74" t="s">
        <v>150</v>
      </c>
      <c r="F77" s="15" t="s">
        <v>155</v>
      </c>
      <c r="G77" s="90">
        <v>7300000</v>
      </c>
      <c r="H77" s="94">
        <v>7863646</v>
      </c>
      <c r="I77" s="53" t="s">
        <v>551</v>
      </c>
      <c r="J77" s="53" t="s">
        <v>396</v>
      </c>
      <c r="K77" s="21">
        <v>7</v>
      </c>
      <c r="L77" s="50">
        <v>160</v>
      </c>
      <c r="M77" s="63" t="s">
        <v>141</v>
      </c>
      <c r="N77" s="63" t="s">
        <v>141</v>
      </c>
      <c r="O77" s="63" t="s">
        <v>141</v>
      </c>
      <c r="P77" s="63" t="s">
        <v>143</v>
      </c>
      <c r="Q77" s="82"/>
    </row>
    <row r="78" spans="1:17" ht="59.25" customHeight="1" x14ac:dyDescent="0.3">
      <c r="A78" s="53">
        <v>2007</v>
      </c>
      <c r="B78" s="53" t="s">
        <v>517</v>
      </c>
      <c r="C78" s="74" t="s">
        <v>518</v>
      </c>
      <c r="D78" s="54">
        <v>39136</v>
      </c>
      <c r="E78" s="74" t="s">
        <v>150</v>
      </c>
      <c r="F78" s="15" t="s">
        <v>158</v>
      </c>
      <c r="G78" s="86">
        <v>425000</v>
      </c>
      <c r="H78" s="94">
        <v>432306.4</v>
      </c>
      <c r="I78" s="15" t="s">
        <v>139</v>
      </c>
      <c r="J78" s="53" t="s">
        <v>397</v>
      </c>
      <c r="K78" s="21">
        <v>4</v>
      </c>
      <c r="L78" s="33">
        <v>9</v>
      </c>
      <c r="M78" s="49">
        <v>0</v>
      </c>
      <c r="N78" s="49">
        <v>9</v>
      </c>
      <c r="O78" s="49">
        <v>0</v>
      </c>
      <c r="P78" s="63" t="s">
        <v>143</v>
      </c>
      <c r="Q78" s="82" t="s">
        <v>519</v>
      </c>
    </row>
    <row r="79" spans="1:17" ht="43.2" x14ac:dyDescent="0.3">
      <c r="A79" s="53">
        <v>2009</v>
      </c>
      <c r="B79" s="53" t="s">
        <v>37</v>
      </c>
      <c r="C79" s="74" t="s">
        <v>246</v>
      </c>
      <c r="D79" s="54">
        <v>40130</v>
      </c>
      <c r="E79" s="74" t="s">
        <v>150</v>
      </c>
      <c r="F79" s="53" t="s">
        <v>520</v>
      </c>
      <c r="G79" s="94">
        <v>1124475</v>
      </c>
      <c r="H79" s="94">
        <v>1124475</v>
      </c>
      <c r="I79" s="53" t="s">
        <v>139</v>
      </c>
      <c r="J79" s="53" t="s">
        <v>398</v>
      </c>
      <c r="K79" s="21">
        <v>5</v>
      </c>
      <c r="L79" s="33">
        <v>16</v>
      </c>
      <c r="M79" s="49">
        <v>16</v>
      </c>
      <c r="N79" s="49">
        <v>0</v>
      </c>
      <c r="O79" s="49">
        <v>0</v>
      </c>
      <c r="P79" s="78" t="s">
        <v>143</v>
      </c>
      <c r="Q79" s="82" t="s">
        <v>521</v>
      </c>
    </row>
    <row r="80" spans="1:17" ht="150" customHeight="1" x14ac:dyDescent="0.3">
      <c r="A80" s="53">
        <v>2014</v>
      </c>
      <c r="B80" s="53" t="s">
        <v>37</v>
      </c>
      <c r="C80" s="74" t="s">
        <v>246</v>
      </c>
      <c r="D80" s="54">
        <v>41991</v>
      </c>
      <c r="E80" s="74" t="s">
        <v>150</v>
      </c>
      <c r="F80" s="15" t="s">
        <v>158</v>
      </c>
      <c r="G80" s="94">
        <v>505258</v>
      </c>
      <c r="H80" s="94">
        <v>379258</v>
      </c>
      <c r="I80" s="53" t="s">
        <v>139</v>
      </c>
      <c r="J80" s="53" t="s">
        <v>399</v>
      </c>
      <c r="K80" s="21">
        <v>5</v>
      </c>
      <c r="L80" s="33">
        <v>4</v>
      </c>
      <c r="M80" s="49">
        <v>4</v>
      </c>
      <c r="N80" s="49">
        <v>0</v>
      </c>
      <c r="O80" s="49">
        <v>0</v>
      </c>
      <c r="P80" s="78" t="s">
        <v>143</v>
      </c>
      <c r="Q80" s="82" t="s">
        <v>522</v>
      </c>
    </row>
    <row r="81" spans="1:17" ht="43.2" x14ac:dyDescent="0.3">
      <c r="A81" s="53">
        <v>2007</v>
      </c>
      <c r="B81" s="53" t="s">
        <v>38</v>
      </c>
      <c r="C81" s="74" t="s">
        <v>264</v>
      </c>
      <c r="D81" s="54">
        <v>39444</v>
      </c>
      <c r="E81" s="74" t="s">
        <v>150</v>
      </c>
      <c r="F81" s="15" t="s">
        <v>158</v>
      </c>
      <c r="G81" s="86">
        <v>21452064</v>
      </c>
      <c r="H81" s="94">
        <v>19306910.390000001</v>
      </c>
      <c r="I81" s="15" t="s">
        <v>139</v>
      </c>
      <c r="J81" s="53" t="s">
        <v>400</v>
      </c>
      <c r="K81" s="21">
        <v>8</v>
      </c>
      <c r="L81" s="50">
        <v>316</v>
      </c>
      <c r="M81" s="49">
        <v>0</v>
      </c>
      <c r="N81" s="49">
        <v>0</v>
      </c>
      <c r="O81" s="49">
        <v>316</v>
      </c>
      <c r="P81" s="63" t="s">
        <v>143</v>
      </c>
      <c r="Q81" s="82" t="s">
        <v>523</v>
      </c>
    </row>
    <row r="82" spans="1:17" ht="43.2" x14ac:dyDescent="0.3">
      <c r="A82" s="53">
        <v>2007</v>
      </c>
      <c r="B82" s="53" t="s">
        <v>524</v>
      </c>
      <c r="C82" s="74" t="s">
        <v>246</v>
      </c>
      <c r="D82" s="54">
        <v>39353</v>
      </c>
      <c r="E82" s="74" t="s">
        <v>150</v>
      </c>
      <c r="F82" s="53" t="s">
        <v>176</v>
      </c>
      <c r="G82" s="86">
        <v>6500000</v>
      </c>
      <c r="H82" s="94">
        <v>6500000</v>
      </c>
      <c r="I82" s="15" t="s">
        <v>139</v>
      </c>
      <c r="J82" s="53" t="s">
        <v>401</v>
      </c>
      <c r="K82" s="21">
        <v>2</v>
      </c>
      <c r="L82" s="33">
        <v>124</v>
      </c>
      <c r="M82" s="49">
        <v>6</v>
      </c>
      <c r="N82" s="49">
        <v>24</v>
      </c>
      <c r="O82" s="49">
        <v>94</v>
      </c>
      <c r="P82" s="63" t="s">
        <v>143</v>
      </c>
      <c r="Q82" s="82" t="s">
        <v>507</v>
      </c>
    </row>
    <row r="83" spans="1:17" ht="120" customHeight="1" x14ac:dyDescent="0.3">
      <c r="A83" s="53">
        <v>2008</v>
      </c>
      <c r="B83" s="53" t="s">
        <v>525</v>
      </c>
      <c r="C83" s="74" t="s">
        <v>246</v>
      </c>
      <c r="D83" s="54">
        <v>39715</v>
      </c>
      <c r="E83" s="74" t="s">
        <v>150</v>
      </c>
      <c r="F83" s="53" t="s">
        <v>177</v>
      </c>
      <c r="G83" s="91">
        <v>2057766</v>
      </c>
      <c r="H83" s="91">
        <v>1595289.88</v>
      </c>
      <c r="I83" s="53" t="s">
        <v>488</v>
      </c>
      <c r="J83" s="53" t="s">
        <v>402</v>
      </c>
      <c r="K83" s="21">
        <v>6</v>
      </c>
      <c r="L83" s="33">
        <v>12</v>
      </c>
      <c r="M83" s="33">
        <v>0</v>
      </c>
      <c r="N83" s="33">
        <v>0</v>
      </c>
      <c r="O83" s="33">
        <v>12</v>
      </c>
      <c r="P83" s="33" t="s">
        <v>143</v>
      </c>
      <c r="Q83" s="38" t="s">
        <v>632</v>
      </c>
    </row>
    <row r="84" spans="1:17" ht="86.4" x14ac:dyDescent="0.3">
      <c r="A84" s="53">
        <v>2008</v>
      </c>
      <c r="B84" s="53" t="s">
        <v>526</v>
      </c>
      <c r="C84" s="74" t="s">
        <v>246</v>
      </c>
      <c r="D84" s="54">
        <v>39668</v>
      </c>
      <c r="E84" s="74" t="s">
        <v>150</v>
      </c>
      <c r="F84" s="53" t="s">
        <v>449</v>
      </c>
      <c r="G84" s="86">
        <v>7500000</v>
      </c>
      <c r="H84" s="94">
        <v>7500000</v>
      </c>
      <c r="I84" s="15" t="s">
        <v>139</v>
      </c>
      <c r="J84" s="53" t="s">
        <v>403</v>
      </c>
      <c r="K84" s="21">
        <v>7</v>
      </c>
      <c r="L84" s="33">
        <v>118</v>
      </c>
      <c r="M84" s="49">
        <v>0</v>
      </c>
      <c r="N84" s="49">
        <v>0</v>
      </c>
      <c r="O84" s="49">
        <v>118</v>
      </c>
      <c r="P84" s="63" t="s">
        <v>143</v>
      </c>
      <c r="Q84" s="82"/>
    </row>
    <row r="85" spans="1:17" ht="43.2" x14ac:dyDescent="0.3">
      <c r="A85" s="53">
        <v>2008</v>
      </c>
      <c r="B85" s="53" t="s">
        <v>527</v>
      </c>
      <c r="C85" s="74" t="s">
        <v>246</v>
      </c>
      <c r="D85" s="54">
        <v>39465</v>
      </c>
      <c r="E85" s="74" t="s">
        <v>150</v>
      </c>
      <c r="F85" s="53" t="s">
        <v>528</v>
      </c>
      <c r="G85" s="86">
        <v>925000</v>
      </c>
      <c r="H85" s="94">
        <v>925000</v>
      </c>
      <c r="I85" s="53" t="s">
        <v>179</v>
      </c>
      <c r="J85" s="53" t="s">
        <v>529</v>
      </c>
      <c r="K85" s="21">
        <v>1</v>
      </c>
      <c r="L85" s="33">
        <v>5</v>
      </c>
      <c r="M85" s="63" t="s">
        <v>141</v>
      </c>
      <c r="N85" s="63" t="s">
        <v>141</v>
      </c>
      <c r="O85" s="63" t="s">
        <v>141</v>
      </c>
      <c r="P85" s="63" t="s">
        <v>143</v>
      </c>
      <c r="Q85" s="82"/>
    </row>
    <row r="86" spans="1:17" ht="240" customHeight="1" x14ac:dyDescent="0.3">
      <c r="A86" s="56">
        <v>2008</v>
      </c>
      <c r="B86" s="56" t="s">
        <v>666</v>
      </c>
      <c r="C86" s="74" t="s">
        <v>246</v>
      </c>
      <c r="D86" s="61">
        <v>39659</v>
      </c>
      <c r="E86" s="74" t="s">
        <v>150</v>
      </c>
      <c r="F86" s="56" t="s">
        <v>154</v>
      </c>
      <c r="G86" s="85">
        <v>12887000</v>
      </c>
      <c r="H86" s="105">
        <v>12185569.210000001</v>
      </c>
      <c r="I86" s="56" t="s">
        <v>180</v>
      </c>
      <c r="J86" s="56" t="s">
        <v>404</v>
      </c>
      <c r="K86" s="21">
        <v>8</v>
      </c>
      <c r="L86" s="50">
        <v>190</v>
      </c>
      <c r="M86" s="39">
        <v>14</v>
      </c>
      <c r="N86" s="39">
        <v>0</v>
      </c>
      <c r="O86" s="39">
        <v>176</v>
      </c>
      <c r="P86" s="39" t="s">
        <v>530</v>
      </c>
      <c r="Q86" s="74" t="s">
        <v>667</v>
      </c>
    </row>
    <row r="87" spans="1:17" ht="28.8" x14ac:dyDescent="0.3">
      <c r="A87" s="56">
        <v>2008</v>
      </c>
      <c r="B87" s="56" t="s">
        <v>39</v>
      </c>
      <c r="C87" s="74" t="s">
        <v>246</v>
      </c>
      <c r="D87" s="57">
        <v>39531</v>
      </c>
      <c r="E87" s="74" t="s">
        <v>436</v>
      </c>
      <c r="F87" s="74" t="s">
        <v>275</v>
      </c>
      <c r="G87" s="93">
        <v>729382</v>
      </c>
      <c r="H87" s="94">
        <v>729382</v>
      </c>
      <c r="I87" s="74" t="s">
        <v>139</v>
      </c>
      <c r="J87" s="74" t="s">
        <v>405</v>
      </c>
      <c r="K87" s="21">
        <v>5</v>
      </c>
      <c r="L87" s="50">
        <v>39</v>
      </c>
      <c r="M87" s="30" t="s">
        <v>138</v>
      </c>
      <c r="N87" s="30" t="s">
        <v>138</v>
      </c>
      <c r="O87" s="30" t="s">
        <v>138</v>
      </c>
      <c r="P87" s="30" t="s">
        <v>138</v>
      </c>
      <c r="Q87" s="82"/>
    </row>
    <row r="88" spans="1:17" ht="57.6" x14ac:dyDescent="0.3">
      <c r="A88" s="53">
        <v>2008</v>
      </c>
      <c r="B88" s="53" t="s">
        <v>40</v>
      </c>
      <c r="C88" s="74" t="s">
        <v>246</v>
      </c>
      <c r="D88" s="54">
        <v>39657</v>
      </c>
      <c r="E88" s="74" t="s">
        <v>150</v>
      </c>
      <c r="F88" s="53" t="s">
        <v>448</v>
      </c>
      <c r="G88" s="88">
        <v>11912076</v>
      </c>
      <c r="H88" s="91">
        <v>11912076</v>
      </c>
      <c r="I88" s="15" t="s">
        <v>139</v>
      </c>
      <c r="J88" s="53" t="s">
        <v>406</v>
      </c>
      <c r="K88" s="21">
        <v>1</v>
      </c>
      <c r="L88" s="33">
        <v>92</v>
      </c>
      <c r="M88" s="49">
        <v>0</v>
      </c>
      <c r="N88" s="49">
        <v>0</v>
      </c>
      <c r="O88" s="49">
        <v>92</v>
      </c>
      <c r="P88" s="63" t="s">
        <v>143</v>
      </c>
      <c r="Q88" s="38" t="s">
        <v>633</v>
      </c>
    </row>
    <row r="89" spans="1:17" ht="57.6" x14ac:dyDescent="0.3">
      <c r="A89" s="53">
        <v>2008</v>
      </c>
      <c r="B89" s="53" t="s">
        <v>531</v>
      </c>
      <c r="C89" s="74" t="s">
        <v>246</v>
      </c>
      <c r="D89" s="54">
        <v>39566</v>
      </c>
      <c r="E89" s="74" t="s">
        <v>150</v>
      </c>
      <c r="F89" s="53" t="s">
        <v>448</v>
      </c>
      <c r="G89" s="86">
        <v>4083606</v>
      </c>
      <c r="H89" s="94">
        <v>4083606</v>
      </c>
      <c r="I89" s="15" t="s">
        <v>139</v>
      </c>
      <c r="J89" s="53" t="s">
        <v>407</v>
      </c>
      <c r="K89" s="21">
        <v>7</v>
      </c>
      <c r="L89" s="33">
        <v>61</v>
      </c>
      <c r="M89" s="49">
        <v>0</v>
      </c>
      <c r="N89" s="49">
        <v>0</v>
      </c>
      <c r="O89" s="49">
        <v>61</v>
      </c>
      <c r="P89" s="49" t="s">
        <v>143</v>
      </c>
      <c r="Q89" s="82"/>
    </row>
    <row r="90" spans="1:17" ht="43.2" x14ac:dyDescent="0.3">
      <c r="A90" s="53">
        <v>2008</v>
      </c>
      <c r="B90" s="53" t="s">
        <v>635</v>
      </c>
      <c r="C90" s="74" t="s">
        <v>246</v>
      </c>
      <c r="D90" s="55">
        <v>2008</v>
      </c>
      <c r="E90" s="74" t="s">
        <v>150</v>
      </c>
      <c r="F90" s="53" t="s">
        <v>293</v>
      </c>
      <c r="G90" s="86">
        <v>268000</v>
      </c>
      <c r="H90" s="94">
        <v>343000</v>
      </c>
      <c r="I90" s="15" t="s">
        <v>139</v>
      </c>
      <c r="J90" s="53" t="s">
        <v>634</v>
      </c>
      <c r="K90" s="21">
        <v>7</v>
      </c>
      <c r="L90" s="33">
        <v>6</v>
      </c>
      <c r="M90" s="49">
        <v>0</v>
      </c>
      <c r="N90" s="49">
        <v>6</v>
      </c>
      <c r="O90" s="49">
        <v>0</v>
      </c>
      <c r="P90" s="49" t="s">
        <v>143</v>
      </c>
      <c r="Q90" s="82"/>
    </row>
    <row r="91" spans="1:17" ht="43.2" x14ac:dyDescent="0.3">
      <c r="A91" s="53">
        <v>2008</v>
      </c>
      <c r="B91" s="53" t="s">
        <v>41</v>
      </c>
      <c r="C91" s="74" t="s">
        <v>246</v>
      </c>
      <c r="D91" s="54">
        <v>39721</v>
      </c>
      <c r="E91" s="74" t="s">
        <v>150</v>
      </c>
      <c r="F91" s="15" t="s">
        <v>142</v>
      </c>
      <c r="G91" s="94">
        <v>2817415</v>
      </c>
      <c r="H91" s="91">
        <v>3574804</v>
      </c>
      <c r="I91" s="9" t="s">
        <v>139</v>
      </c>
      <c r="J91" s="15" t="s">
        <v>183</v>
      </c>
      <c r="K91" s="21">
        <v>4</v>
      </c>
      <c r="L91" s="33">
        <v>19</v>
      </c>
      <c r="M91" s="49">
        <v>0</v>
      </c>
      <c r="N91" s="49">
        <v>0</v>
      </c>
      <c r="O91" s="49">
        <v>19</v>
      </c>
      <c r="P91" s="63" t="s">
        <v>143</v>
      </c>
      <c r="Q91" s="38" t="s">
        <v>636</v>
      </c>
    </row>
    <row r="92" spans="1:17" ht="57.6" x14ac:dyDescent="0.3">
      <c r="A92" s="53">
        <v>2008</v>
      </c>
      <c r="B92" s="53" t="s">
        <v>42</v>
      </c>
      <c r="C92" s="74" t="s">
        <v>246</v>
      </c>
      <c r="D92" s="1">
        <v>39659</v>
      </c>
      <c r="E92" s="74" t="s">
        <v>150</v>
      </c>
      <c r="F92" s="53" t="s">
        <v>637</v>
      </c>
      <c r="G92" s="94">
        <v>3854000</v>
      </c>
      <c r="H92" s="91">
        <v>3854000</v>
      </c>
      <c r="I92" s="15" t="s">
        <v>139</v>
      </c>
      <c r="J92" s="53" t="s">
        <v>408</v>
      </c>
      <c r="K92" s="81">
        <v>4</v>
      </c>
      <c r="L92" s="33">
        <v>30</v>
      </c>
      <c r="M92" s="49">
        <v>0</v>
      </c>
      <c r="N92" s="49">
        <v>0</v>
      </c>
      <c r="O92" s="49">
        <v>30</v>
      </c>
      <c r="P92" s="63" t="s">
        <v>143</v>
      </c>
      <c r="Q92" s="38"/>
    </row>
    <row r="93" spans="1:17" ht="144" x14ac:dyDescent="0.3">
      <c r="A93" s="53">
        <v>2008</v>
      </c>
      <c r="B93" s="53" t="s">
        <v>532</v>
      </c>
      <c r="C93" s="74" t="s">
        <v>246</v>
      </c>
      <c r="D93" s="54">
        <v>39667</v>
      </c>
      <c r="E93" s="74" t="s">
        <v>150</v>
      </c>
      <c r="F93" s="53" t="s">
        <v>185</v>
      </c>
      <c r="G93" s="94">
        <v>5000000</v>
      </c>
      <c r="H93" s="91">
        <v>5078370</v>
      </c>
      <c r="I93" s="15" t="s">
        <v>139</v>
      </c>
      <c r="J93" s="53" t="s">
        <v>665</v>
      </c>
      <c r="K93" s="21" t="s">
        <v>664</v>
      </c>
      <c r="L93" s="50">
        <v>35</v>
      </c>
      <c r="M93" s="49">
        <v>35</v>
      </c>
      <c r="N93" s="49">
        <v>0</v>
      </c>
      <c r="O93" s="49">
        <v>0</v>
      </c>
      <c r="P93" s="63" t="s">
        <v>143</v>
      </c>
      <c r="Q93" s="82" t="s">
        <v>663</v>
      </c>
    </row>
    <row r="94" spans="1:17" ht="115.2" x14ac:dyDescent="0.3">
      <c r="A94" s="53">
        <v>2008</v>
      </c>
      <c r="B94" s="53" t="s">
        <v>533</v>
      </c>
      <c r="C94" s="74" t="s">
        <v>246</v>
      </c>
      <c r="D94" s="54">
        <v>39566</v>
      </c>
      <c r="E94" s="74" t="s">
        <v>150</v>
      </c>
      <c r="F94" s="53" t="s">
        <v>448</v>
      </c>
      <c r="G94" s="86">
        <v>4710265</v>
      </c>
      <c r="H94" s="94">
        <v>4710265</v>
      </c>
      <c r="I94" s="15" t="s">
        <v>139</v>
      </c>
      <c r="J94" s="53" t="s">
        <v>409</v>
      </c>
      <c r="K94" s="21">
        <v>7</v>
      </c>
      <c r="L94" s="33">
        <v>60</v>
      </c>
      <c r="M94" s="49">
        <v>0</v>
      </c>
      <c r="N94" s="49">
        <v>0</v>
      </c>
      <c r="O94" s="49">
        <v>60</v>
      </c>
      <c r="P94" s="63" t="s">
        <v>143</v>
      </c>
      <c r="Q94" s="82"/>
    </row>
    <row r="95" spans="1:17" ht="72" x14ac:dyDescent="0.3">
      <c r="A95" s="53">
        <v>2008</v>
      </c>
      <c r="B95" s="53" t="s">
        <v>43</v>
      </c>
      <c r="C95" s="74" t="s">
        <v>246</v>
      </c>
      <c r="D95" s="54">
        <v>39666</v>
      </c>
      <c r="E95" s="74" t="s">
        <v>150</v>
      </c>
      <c r="F95" s="53" t="s">
        <v>451</v>
      </c>
      <c r="G95" s="86">
        <v>2135303</v>
      </c>
      <c r="H95" s="94">
        <v>4009541.8000000003</v>
      </c>
      <c r="I95" s="53" t="s">
        <v>181</v>
      </c>
      <c r="J95" s="53" t="s">
        <v>410</v>
      </c>
      <c r="K95" s="21">
        <v>1</v>
      </c>
      <c r="L95" s="33">
        <v>23</v>
      </c>
      <c r="M95" s="49">
        <v>0</v>
      </c>
      <c r="N95" s="49">
        <v>0</v>
      </c>
      <c r="O95" s="49">
        <v>23</v>
      </c>
      <c r="P95" s="63" t="s">
        <v>143</v>
      </c>
      <c r="Q95" s="82" t="s">
        <v>680</v>
      </c>
    </row>
    <row r="96" spans="1:17" ht="57.6" x14ac:dyDescent="0.3">
      <c r="A96" s="53">
        <v>2008</v>
      </c>
      <c r="B96" s="53" t="s">
        <v>534</v>
      </c>
      <c r="C96" s="74" t="s">
        <v>246</v>
      </c>
      <c r="D96" s="54">
        <v>39597</v>
      </c>
      <c r="E96" s="74" t="s">
        <v>150</v>
      </c>
      <c r="F96" s="53" t="s">
        <v>227</v>
      </c>
      <c r="G96" s="86">
        <v>5194061</v>
      </c>
      <c r="H96" s="94">
        <v>5194061</v>
      </c>
      <c r="I96" s="15" t="s">
        <v>139</v>
      </c>
      <c r="J96" s="53" t="s">
        <v>411</v>
      </c>
      <c r="K96" s="21">
        <v>1</v>
      </c>
      <c r="L96" s="33">
        <v>48</v>
      </c>
      <c r="M96" s="49">
        <v>0</v>
      </c>
      <c r="N96" s="49">
        <v>0</v>
      </c>
      <c r="O96" s="49">
        <v>48</v>
      </c>
      <c r="P96" s="63" t="s">
        <v>143</v>
      </c>
      <c r="Q96" s="82"/>
    </row>
    <row r="97" spans="1:17" ht="120" customHeight="1" x14ac:dyDescent="0.3">
      <c r="A97" s="53">
        <v>2006</v>
      </c>
      <c r="B97" s="53" t="s">
        <v>44</v>
      </c>
      <c r="C97" s="74" t="s">
        <v>246</v>
      </c>
      <c r="D97" s="54">
        <v>38812</v>
      </c>
      <c r="E97" s="74" t="s">
        <v>150</v>
      </c>
      <c r="F97" s="53" t="s">
        <v>227</v>
      </c>
      <c r="G97" s="88">
        <v>1177500</v>
      </c>
      <c r="H97" s="94">
        <v>1177500</v>
      </c>
      <c r="I97" s="15" t="s">
        <v>139</v>
      </c>
      <c r="J97" s="53" t="s">
        <v>258</v>
      </c>
      <c r="K97" s="21">
        <v>8</v>
      </c>
      <c r="L97" s="33">
        <v>30</v>
      </c>
      <c r="M97" s="49">
        <v>30</v>
      </c>
      <c r="N97" s="49">
        <v>0</v>
      </c>
      <c r="O97" s="49">
        <v>0</v>
      </c>
      <c r="P97" s="63" t="s">
        <v>143</v>
      </c>
      <c r="Q97" s="82" t="s">
        <v>535</v>
      </c>
    </row>
    <row r="98" spans="1:17" ht="57.6" x14ac:dyDescent="0.3">
      <c r="A98" s="53">
        <v>2008</v>
      </c>
      <c r="B98" s="53" t="s">
        <v>44</v>
      </c>
      <c r="C98" s="74" t="s">
        <v>246</v>
      </c>
      <c r="D98" s="54">
        <v>39581</v>
      </c>
      <c r="E98" s="74" t="s">
        <v>150</v>
      </c>
      <c r="F98" s="53" t="s">
        <v>448</v>
      </c>
      <c r="G98" s="89">
        <v>1981713</v>
      </c>
      <c r="H98" s="94">
        <v>1981713</v>
      </c>
      <c r="I98" s="15" t="s">
        <v>139</v>
      </c>
      <c r="J98" s="53" t="s">
        <v>412</v>
      </c>
      <c r="K98" s="21">
        <v>5</v>
      </c>
      <c r="L98" s="50">
        <v>93</v>
      </c>
      <c r="M98" s="49">
        <v>0</v>
      </c>
      <c r="N98" s="49">
        <v>0</v>
      </c>
      <c r="O98" s="49">
        <v>93</v>
      </c>
      <c r="P98" s="63" t="s">
        <v>143</v>
      </c>
      <c r="Q98" s="82"/>
    </row>
    <row r="99" spans="1:17" ht="72" x14ac:dyDescent="0.3">
      <c r="A99" s="53">
        <v>2008</v>
      </c>
      <c r="B99" s="53" t="s">
        <v>536</v>
      </c>
      <c r="C99" s="74" t="s">
        <v>246</v>
      </c>
      <c r="D99" s="54">
        <v>39707</v>
      </c>
      <c r="E99" s="74" t="s">
        <v>150</v>
      </c>
      <c r="F99" s="53" t="s">
        <v>452</v>
      </c>
      <c r="G99" s="86">
        <v>9512000</v>
      </c>
      <c r="H99" s="94">
        <v>9962115.660000002</v>
      </c>
      <c r="I99" s="15" t="s">
        <v>139</v>
      </c>
      <c r="J99" s="53" t="s">
        <v>537</v>
      </c>
      <c r="K99" s="21">
        <v>5</v>
      </c>
      <c r="L99" s="50">
        <v>178</v>
      </c>
      <c r="M99" s="49">
        <v>50</v>
      </c>
      <c r="N99" s="63">
        <v>68</v>
      </c>
      <c r="O99" s="49">
        <v>10</v>
      </c>
      <c r="P99" s="63" t="s">
        <v>141</v>
      </c>
      <c r="Q99" s="74" t="s">
        <v>662</v>
      </c>
    </row>
    <row r="100" spans="1:17" ht="43.2" x14ac:dyDescent="0.3">
      <c r="A100" s="53">
        <v>2008</v>
      </c>
      <c r="B100" s="53" t="s">
        <v>45</v>
      </c>
      <c r="C100" s="74" t="s">
        <v>246</v>
      </c>
      <c r="D100" s="54">
        <v>39654</v>
      </c>
      <c r="E100" s="74" t="s">
        <v>150</v>
      </c>
      <c r="F100" s="15" t="s">
        <v>154</v>
      </c>
      <c r="G100" s="94">
        <v>4000000</v>
      </c>
      <c r="H100" s="91">
        <v>4455000</v>
      </c>
      <c r="I100" s="53" t="s">
        <v>179</v>
      </c>
      <c r="J100" s="53" t="s">
        <v>538</v>
      </c>
      <c r="K100" s="21">
        <v>8</v>
      </c>
      <c r="L100" s="50">
        <v>31</v>
      </c>
      <c r="M100" s="49">
        <v>2</v>
      </c>
      <c r="N100" s="49">
        <v>5</v>
      </c>
      <c r="O100" s="49">
        <v>24</v>
      </c>
      <c r="P100" s="63" t="s">
        <v>175</v>
      </c>
      <c r="Q100" s="82"/>
    </row>
    <row r="101" spans="1:17" ht="43.2" x14ac:dyDescent="0.3">
      <c r="A101" s="53">
        <v>2014</v>
      </c>
      <c r="B101" s="53" t="s">
        <v>45</v>
      </c>
      <c r="C101" s="74" t="s">
        <v>647</v>
      </c>
      <c r="D101" s="54">
        <v>42003</v>
      </c>
      <c r="E101" s="74" t="s">
        <v>150</v>
      </c>
      <c r="F101" s="53" t="s">
        <v>450</v>
      </c>
      <c r="G101" s="94">
        <v>800000</v>
      </c>
      <c r="H101" s="91">
        <v>800000</v>
      </c>
      <c r="I101" s="53" t="s">
        <v>182</v>
      </c>
      <c r="J101" s="53" t="s">
        <v>648</v>
      </c>
      <c r="K101" s="21">
        <v>8</v>
      </c>
      <c r="L101" s="50">
        <v>12</v>
      </c>
      <c r="M101" s="49">
        <v>0</v>
      </c>
      <c r="N101" s="49">
        <v>0</v>
      </c>
      <c r="O101" s="49">
        <v>12</v>
      </c>
      <c r="P101" s="63" t="s">
        <v>175</v>
      </c>
      <c r="Q101" s="82"/>
    </row>
    <row r="102" spans="1:17" ht="144" x14ac:dyDescent="0.3">
      <c r="A102" s="53">
        <v>2008</v>
      </c>
      <c r="B102" s="53" t="s">
        <v>46</v>
      </c>
      <c r="C102" s="74" t="s">
        <v>246</v>
      </c>
      <c r="D102" s="54">
        <v>39680</v>
      </c>
      <c r="E102" s="74" t="s">
        <v>150</v>
      </c>
      <c r="F102" s="15" t="s">
        <v>231</v>
      </c>
      <c r="G102" s="86">
        <v>7000000</v>
      </c>
      <c r="H102" s="91">
        <v>7115125.3299999991</v>
      </c>
      <c r="I102" s="36" t="s">
        <v>139</v>
      </c>
      <c r="J102" s="70" t="s">
        <v>539</v>
      </c>
      <c r="K102" s="81">
        <v>7</v>
      </c>
      <c r="L102" s="50">
        <v>98</v>
      </c>
      <c r="M102" s="50">
        <v>40</v>
      </c>
      <c r="N102" s="50">
        <v>0</v>
      </c>
      <c r="O102" s="50">
        <v>58</v>
      </c>
      <c r="P102" s="50" t="s">
        <v>143</v>
      </c>
      <c r="Q102" s="38" t="s">
        <v>638</v>
      </c>
    </row>
    <row r="103" spans="1:17" ht="72" x14ac:dyDescent="0.3">
      <c r="A103" s="53">
        <v>2008</v>
      </c>
      <c r="B103" s="53" t="s">
        <v>540</v>
      </c>
      <c r="C103" s="74" t="s">
        <v>246</v>
      </c>
      <c r="D103" s="54">
        <v>39660</v>
      </c>
      <c r="E103" s="74" t="s">
        <v>150</v>
      </c>
      <c r="F103" s="53" t="s">
        <v>142</v>
      </c>
      <c r="G103" s="86">
        <v>5769863</v>
      </c>
      <c r="H103" s="94">
        <v>5769863</v>
      </c>
      <c r="I103" s="82" t="s">
        <v>139</v>
      </c>
      <c r="J103" s="53" t="s">
        <v>413</v>
      </c>
      <c r="K103" s="21">
        <v>8</v>
      </c>
      <c r="L103" s="50">
        <v>116</v>
      </c>
      <c r="M103" s="50">
        <v>0</v>
      </c>
      <c r="N103" s="50">
        <v>0</v>
      </c>
      <c r="O103" s="50">
        <v>116</v>
      </c>
      <c r="P103" s="50" t="s">
        <v>143</v>
      </c>
      <c r="Q103" s="82"/>
    </row>
    <row r="104" spans="1:17" ht="72" x14ac:dyDescent="0.3">
      <c r="A104" s="53">
        <v>2008</v>
      </c>
      <c r="B104" s="53" t="s">
        <v>541</v>
      </c>
      <c r="C104" s="74" t="s">
        <v>265</v>
      </c>
      <c r="D104" s="54">
        <v>39716</v>
      </c>
      <c r="E104" s="74" t="s">
        <v>150</v>
      </c>
      <c r="F104" s="15" t="s">
        <v>158</v>
      </c>
      <c r="G104" s="86">
        <v>1016750</v>
      </c>
      <c r="H104" s="94">
        <v>1109319.44</v>
      </c>
      <c r="I104" s="82" t="s">
        <v>139</v>
      </c>
      <c r="J104" s="53" t="s">
        <v>414</v>
      </c>
      <c r="K104" s="21" t="s">
        <v>243</v>
      </c>
      <c r="L104" s="50">
        <v>31</v>
      </c>
      <c r="M104" s="50">
        <v>31</v>
      </c>
      <c r="N104" s="50">
        <v>0</v>
      </c>
      <c r="O104" s="50">
        <v>0</v>
      </c>
      <c r="P104" s="50" t="s">
        <v>143</v>
      </c>
      <c r="Q104" s="82" t="s">
        <v>542</v>
      </c>
    </row>
    <row r="105" spans="1:17" ht="43.2" x14ac:dyDescent="0.3">
      <c r="A105" s="53">
        <v>2008</v>
      </c>
      <c r="B105" s="53" t="s">
        <v>543</v>
      </c>
      <c r="C105" s="74" t="s">
        <v>266</v>
      </c>
      <c r="D105" s="54">
        <v>39541</v>
      </c>
      <c r="E105" s="74" t="s">
        <v>150</v>
      </c>
      <c r="F105" s="15" t="s">
        <v>231</v>
      </c>
      <c r="G105" s="86">
        <v>1000000</v>
      </c>
      <c r="H105" s="94">
        <v>1000000</v>
      </c>
      <c r="I105" s="82" t="s">
        <v>139</v>
      </c>
      <c r="J105" s="53" t="s">
        <v>415</v>
      </c>
      <c r="K105" s="21">
        <v>8</v>
      </c>
      <c r="L105" s="50">
        <v>13</v>
      </c>
      <c r="M105" s="63" t="s">
        <v>141</v>
      </c>
      <c r="N105" s="63" t="s">
        <v>141</v>
      </c>
      <c r="O105" s="63" t="s">
        <v>141</v>
      </c>
      <c r="P105" s="63" t="s">
        <v>141</v>
      </c>
      <c r="Q105" s="82" t="s">
        <v>544</v>
      </c>
    </row>
    <row r="106" spans="1:17" ht="28.8" x14ac:dyDescent="0.3">
      <c r="A106" s="53">
        <v>2009</v>
      </c>
      <c r="B106" s="53" t="s">
        <v>47</v>
      </c>
      <c r="C106" s="74" t="s">
        <v>246</v>
      </c>
      <c r="D106" s="54">
        <v>40029</v>
      </c>
      <c r="E106" s="74" t="s">
        <v>150</v>
      </c>
      <c r="F106" s="53" t="s">
        <v>217</v>
      </c>
      <c r="G106" s="94">
        <v>600000</v>
      </c>
      <c r="H106" s="91">
        <v>600000</v>
      </c>
      <c r="I106" s="82" t="s">
        <v>179</v>
      </c>
      <c r="J106" s="53" t="s">
        <v>416</v>
      </c>
      <c r="K106" s="21">
        <v>5</v>
      </c>
      <c r="L106" s="50">
        <v>16</v>
      </c>
      <c r="M106" s="27">
        <v>0</v>
      </c>
      <c r="N106" s="27">
        <v>0</v>
      </c>
      <c r="O106" s="27">
        <v>16</v>
      </c>
      <c r="P106" s="63" t="s">
        <v>175</v>
      </c>
      <c r="Q106" s="82"/>
    </row>
    <row r="107" spans="1:17" ht="43.2" x14ac:dyDescent="0.3">
      <c r="A107" s="53">
        <v>2013</v>
      </c>
      <c r="B107" s="53" t="s">
        <v>47</v>
      </c>
      <c r="C107" s="74" t="s">
        <v>246</v>
      </c>
      <c r="D107" s="54">
        <v>41339</v>
      </c>
      <c r="E107" s="74" t="s">
        <v>150</v>
      </c>
      <c r="F107" s="53" t="s">
        <v>520</v>
      </c>
      <c r="G107" s="94">
        <v>1525000</v>
      </c>
      <c r="H107" s="91">
        <v>1525000</v>
      </c>
      <c r="I107" s="82" t="s">
        <v>179</v>
      </c>
      <c r="J107" s="82" t="s">
        <v>184</v>
      </c>
      <c r="K107" s="21">
        <v>8</v>
      </c>
      <c r="L107" s="50">
        <v>24</v>
      </c>
      <c r="M107" s="27">
        <v>0</v>
      </c>
      <c r="N107" s="27">
        <v>10</v>
      </c>
      <c r="O107" s="27">
        <v>14</v>
      </c>
      <c r="P107" s="63" t="s">
        <v>175</v>
      </c>
      <c r="Q107" s="82" t="s">
        <v>545</v>
      </c>
    </row>
    <row r="108" spans="1:17" ht="43.2" x14ac:dyDescent="0.3">
      <c r="A108" s="53">
        <v>2010</v>
      </c>
      <c r="B108" s="53" t="s">
        <v>546</v>
      </c>
      <c r="C108" s="74" t="s">
        <v>246</v>
      </c>
      <c r="D108" s="60">
        <v>40422</v>
      </c>
      <c r="E108" s="74" t="s">
        <v>150</v>
      </c>
      <c r="F108" s="15" t="s">
        <v>231</v>
      </c>
      <c r="G108" s="86">
        <v>4026684</v>
      </c>
      <c r="H108" s="91">
        <v>4026684.0000000009</v>
      </c>
      <c r="I108" s="82" t="s">
        <v>139</v>
      </c>
      <c r="J108" s="53" t="s">
        <v>417</v>
      </c>
      <c r="K108" s="21">
        <v>8</v>
      </c>
      <c r="L108" s="50">
        <v>19</v>
      </c>
      <c r="M108" s="49">
        <v>19</v>
      </c>
      <c r="N108" s="49">
        <v>0</v>
      </c>
      <c r="O108" s="49">
        <v>0</v>
      </c>
      <c r="P108" s="63" t="s">
        <v>143</v>
      </c>
      <c r="Q108" s="38"/>
    </row>
    <row r="109" spans="1:17" ht="72" x14ac:dyDescent="0.3">
      <c r="A109" s="53">
        <v>2009</v>
      </c>
      <c r="B109" s="53" t="s">
        <v>454</v>
      </c>
      <c r="C109" s="74" t="s">
        <v>292</v>
      </c>
      <c r="D109" s="54">
        <v>39963</v>
      </c>
      <c r="E109" s="74" t="s">
        <v>150</v>
      </c>
      <c r="F109" s="74" t="s">
        <v>236</v>
      </c>
      <c r="G109" s="86">
        <v>3755000</v>
      </c>
      <c r="H109" s="94">
        <v>3755000</v>
      </c>
      <c r="I109" s="74" t="s">
        <v>141</v>
      </c>
      <c r="J109" s="74" t="s">
        <v>418</v>
      </c>
      <c r="K109" s="21">
        <v>4</v>
      </c>
      <c r="L109" s="50">
        <v>119</v>
      </c>
      <c r="M109" s="30" t="s">
        <v>138</v>
      </c>
      <c r="N109" s="30" t="s">
        <v>138</v>
      </c>
      <c r="O109" s="30" t="s">
        <v>138</v>
      </c>
      <c r="P109" s="30" t="s">
        <v>138</v>
      </c>
      <c r="Q109" s="82"/>
    </row>
    <row r="110" spans="1:17" ht="43.2" x14ac:dyDescent="0.3">
      <c r="A110" s="53">
        <v>2009</v>
      </c>
      <c r="B110" s="53" t="s">
        <v>547</v>
      </c>
      <c r="C110" s="74" t="s">
        <v>267</v>
      </c>
      <c r="D110" s="54">
        <v>39903</v>
      </c>
      <c r="E110" s="74" t="s">
        <v>150</v>
      </c>
      <c r="F110" s="82" t="s">
        <v>448</v>
      </c>
      <c r="G110" s="86">
        <v>1419219.09</v>
      </c>
      <c r="H110" s="94">
        <v>1419219.09</v>
      </c>
      <c r="I110" s="82" t="s">
        <v>488</v>
      </c>
      <c r="J110" s="53" t="s">
        <v>419</v>
      </c>
      <c r="K110" s="21">
        <v>7</v>
      </c>
      <c r="L110" s="50">
        <v>65</v>
      </c>
      <c r="M110" s="49">
        <v>0</v>
      </c>
      <c r="N110" s="49">
        <v>0</v>
      </c>
      <c r="O110" s="49">
        <v>65</v>
      </c>
      <c r="P110" s="63" t="s">
        <v>143</v>
      </c>
      <c r="Q110" s="82"/>
    </row>
    <row r="111" spans="1:17" ht="72" x14ac:dyDescent="0.3">
      <c r="A111" s="53">
        <v>2009</v>
      </c>
      <c r="B111" s="53" t="s">
        <v>548</v>
      </c>
      <c r="C111" s="74" t="s">
        <v>246</v>
      </c>
      <c r="D111" s="54">
        <v>39994</v>
      </c>
      <c r="E111" s="74" t="s">
        <v>150</v>
      </c>
      <c r="F111" s="74" t="s">
        <v>291</v>
      </c>
      <c r="G111" s="86">
        <v>800000</v>
      </c>
      <c r="H111" s="94">
        <v>768397.55</v>
      </c>
      <c r="I111" s="74" t="s">
        <v>141</v>
      </c>
      <c r="J111" s="53" t="s">
        <v>420</v>
      </c>
      <c r="K111" s="21">
        <v>8</v>
      </c>
      <c r="L111" s="50">
        <v>98</v>
      </c>
      <c r="M111" s="63" t="s">
        <v>138</v>
      </c>
      <c r="N111" s="63" t="s">
        <v>138</v>
      </c>
      <c r="O111" s="63" t="s">
        <v>138</v>
      </c>
      <c r="P111" s="63" t="s">
        <v>143</v>
      </c>
      <c r="Q111" s="82"/>
    </row>
    <row r="112" spans="1:17" ht="210" customHeight="1" x14ac:dyDescent="0.3">
      <c r="A112" s="53">
        <v>2009</v>
      </c>
      <c r="B112" s="53" t="s">
        <v>549</v>
      </c>
      <c r="C112" s="74" t="s">
        <v>246</v>
      </c>
      <c r="D112" s="54">
        <v>39822</v>
      </c>
      <c r="E112" s="74" t="s">
        <v>150</v>
      </c>
      <c r="F112" s="53" t="s">
        <v>158</v>
      </c>
      <c r="G112" s="88">
        <v>1753652</v>
      </c>
      <c r="H112" s="91">
        <v>3318412.07</v>
      </c>
      <c r="I112" s="82" t="s">
        <v>139</v>
      </c>
      <c r="J112" s="53" t="s">
        <v>455</v>
      </c>
      <c r="K112" s="21">
        <v>5</v>
      </c>
      <c r="L112" s="50">
        <v>15</v>
      </c>
      <c r="M112" s="50">
        <v>15</v>
      </c>
      <c r="N112" s="50">
        <v>0</v>
      </c>
      <c r="O112" s="50">
        <v>0</v>
      </c>
      <c r="P112" s="50" t="s">
        <v>143</v>
      </c>
      <c r="Q112" s="38" t="s">
        <v>681</v>
      </c>
    </row>
    <row r="113" spans="1:17" ht="129.6" x14ac:dyDescent="0.3">
      <c r="A113" s="53">
        <v>2010</v>
      </c>
      <c r="B113" s="53" t="s">
        <v>552</v>
      </c>
      <c r="C113" s="74" t="s">
        <v>246</v>
      </c>
      <c r="D113" s="54">
        <v>40372</v>
      </c>
      <c r="E113" s="74" t="s">
        <v>150</v>
      </c>
      <c r="F113" s="82" t="s">
        <v>448</v>
      </c>
      <c r="G113" s="86">
        <v>11503000</v>
      </c>
      <c r="H113" s="94">
        <v>11503000</v>
      </c>
      <c r="I113" s="82" t="s">
        <v>139</v>
      </c>
      <c r="J113" s="82" t="s">
        <v>421</v>
      </c>
      <c r="K113" s="21">
        <v>8</v>
      </c>
      <c r="L113" s="50">
        <v>240</v>
      </c>
      <c r="M113" s="27">
        <v>240</v>
      </c>
      <c r="N113" s="27">
        <v>0</v>
      </c>
      <c r="O113" s="27">
        <v>0</v>
      </c>
      <c r="P113" s="63" t="s">
        <v>143</v>
      </c>
      <c r="Q113" s="82" t="s">
        <v>553</v>
      </c>
    </row>
    <row r="114" spans="1:17" ht="72" x14ac:dyDescent="0.3">
      <c r="A114" s="53">
        <v>2010</v>
      </c>
      <c r="B114" s="53" t="s">
        <v>554</v>
      </c>
      <c r="C114" s="74" t="s">
        <v>246</v>
      </c>
      <c r="D114" s="54">
        <v>40282</v>
      </c>
      <c r="E114" s="74" t="s">
        <v>150</v>
      </c>
      <c r="F114" s="53" t="s">
        <v>453</v>
      </c>
      <c r="G114" s="86">
        <v>4000000</v>
      </c>
      <c r="H114" s="94">
        <v>6749685.7000000002</v>
      </c>
      <c r="I114" s="15" t="s">
        <v>139</v>
      </c>
      <c r="J114" s="53" t="s">
        <v>422</v>
      </c>
      <c r="K114" s="21">
        <v>4</v>
      </c>
      <c r="L114" s="50">
        <v>52</v>
      </c>
      <c r="M114" s="63">
        <v>16</v>
      </c>
      <c r="N114" s="49">
        <v>0</v>
      </c>
      <c r="O114" s="49">
        <v>36</v>
      </c>
      <c r="P114" s="63" t="s">
        <v>143</v>
      </c>
      <c r="Q114" s="82" t="s">
        <v>680</v>
      </c>
    </row>
    <row r="115" spans="1:17" ht="115.2" x14ac:dyDescent="0.3">
      <c r="A115" s="53">
        <v>2011</v>
      </c>
      <c r="B115" s="53" t="s">
        <v>555</v>
      </c>
      <c r="C115" s="74" t="s">
        <v>246</v>
      </c>
      <c r="D115" s="54">
        <v>40749</v>
      </c>
      <c r="E115" s="74" t="s">
        <v>150</v>
      </c>
      <c r="F115" s="15" t="s">
        <v>142</v>
      </c>
      <c r="G115" s="94">
        <v>4217536</v>
      </c>
      <c r="H115" s="91">
        <v>995857.92999999993</v>
      </c>
      <c r="I115" s="6" t="s">
        <v>139</v>
      </c>
      <c r="J115" s="15" t="s">
        <v>238</v>
      </c>
      <c r="K115" s="21">
        <v>2</v>
      </c>
      <c r="L115" s="50">
        <v>84</v>
      </c>
      <c r="M115" s="49">
        <v>0</v>
      </c>
      <c r="N115" s="49">
        <v>0</v>
      </c>
      <c r="O115" s="49">
        <v>84</v>
      </c>
      <c r="P115" s="49" t="s">
        <v>143</v>
      </c>
      <c r="Q115" s="38" t="s">
        <v>639</v>
      </c>
    </row>
    <row r="116" spans="1:17" ht="144" x14ac:dyDescent="0.3">
      <c r="A116" s="53">
        <v>2011</v>
      </c>
      <c r="B116" s="53" t="s">
        <v>556</v>
      </c>
      <c r="C116" s="74" t="s">
        <v>246</v>
      </c>
      <c r="D116" s="54">
        <v>40799</v>
      </c>
      <c r="E116" s="74" t="s">
        <v>150</v>
      </c>
      <c r="F116" s="15" t="s">
        <v>236</v>
      </c>
      <c r="G116" s="94">
        <v>3354410</v>
      </c>
      <c r="H116" s="91">
        <v>3581278.1899999995</v>
      </c>
      <c r="I116" s="6" t="s">
        <v>139</v>
      </c>
      <c r="J116" s="78" t="s">
        <v>557</v>
      </c>
      <c r="K116" s="81">
        <v>7</v>
      </c>
      <c r="L116" s="50">
        <v>39</v>
      </c>
      <c r="M116" s="49">
        <v>0</v>
      </c>
      <c r="N116" s="49">
        <v>0</v>
      </c>
      <c r="O116" s="49">
        <v>39</v>
      </c>
      <c r="P116" s="49" t="s">
        <v>143</v>
      </c>
      <c r="Q116" s="82" t="s">
        <v>640</v>
      </c>
    </row>
    <row r="117" spans="1:17" ht="115.2" x14ac:dyDescent="0.3">
      <c r="A117" s="53">
        <v>2011</v>
      </c>
      <c r="B117" s="53" t="s">
        <v>558</v>
      </c>
      <c r="C117" s="74" t="s">
        <v>246</v>
      </c>
      <c r="D117" s="54">
        <v>40612</v>
      </c>
      <c r="E117" s="74" t="s">
        <v>150</v>
      </c>
      <c r="F117" s="15" t="s">
        <v>142</v>
      </c>
      <c r="G117" s="86">
        <v>12392122</v>
      </c>
      <c r="H117" s="94">
        <v>5236396.1800000006</v>
      </c>
      <c r="I117" s="15" t="s">
        <v>139</v>
      </c>
      <c r="J117" s="53" t="s">
        <v>423</v>
      </c>
      <c r="K117" s="21" t="s">
        <v>559</v>
      </c>
      <c r="L117" s="50">
        <v>134</v>
      </c>
      <c r="M117" s="49">
        <v>0</v>
      </c>
      <c r="N117" s="49">
        <v>0</v>
      </c>
      <c r="O117" s="49">
        <v>134</v>
      </c>
      <c r="P117" s="49" t="s">
        <v>143</v>
      </c>
      <c r="Q117" s="77"/>
    </row>
    <row r="118" spans="1:17" ht="43.2" x14ac:dyDescent="0.3">
      <c r="A118" s="53">
        <v>2011</v>
      </c>
      <c r="B118" s="53" t="s">
        <v>560</v>
      </c>
      <c r="C118" s="74" t="s">
        <v>246</v>
      </c>
      <c r="D118" s="54">
        <v>40584</v>
      </c>
      <c r="E118" s="74" t="s">
        <v>150</v>
      </c>
      <c r="F118" s="15" t="s">
        <v>154</v>
      </c>
      <c r="G118" s="86">
        <v>3667887</v>
      </c>
      <c r="H118" s="94">
        <v>3667886.9999999995</v>
      </c>
      <c r="I118" s="15" t="s">
        <v>139</v>
      </c>
      <c r="J118" s="53" t="s">
        <v>268</v>
      </c>
      <c r="K118" s="21">
        <v>7</v>
      </c>
      <c r="L118" s="50">
        <v>97</v>
      </c>
      <c r="M118" s="49">
        <v>35</v>
      </c>
      <c r="N118" s="49">
        <v>0</v>
      </c>
      <c r="O118" s="49">
        <v>62</v>
      </c>
      <c r="P118" s="49" t="s">
        <v>143</v>
      </c>
      <c r="Q118" s="82" t="s">
        <v>561</v>
      </c>
    </row>
    <row r="119" spans="1:17" ht="72" x14ac:dyDescent="0.3">
      <c r="A119" s="53">
        <v>2011</v>
      </c>
      <c r="B119" s="53" t="s">
        <v>562</v>
      </c>
      <c r="C119" s="74" t="s">
        <v>246</v>
      </c>
      <c r="D119" s="54">
        <v>40759</v>
      </c>
      <c r="E119" s="74" t="s">
        <v>150</v>
      </c>
      <c r="F119" s="53" t="s">
        <v>161</v>
      </c>
      <c r="G119" s="86">
        <v>2940900</v>
      </c>
      <c r="H119" s="94">
        <v>2940510.3</v>
      </c>
      <c r="I119" s="53" t="s">
        <v>179</v>
      </c>
      <c r="J119" s="53" t="s">
        <v>269</v>
      </c>
      <c r="K119" s="21">
        <v>7</v>
      </c>
      <c r="L119" s="50">
        <v>41</v>
      </c>
      <c r="M119" s="49">
        <v>0</v>
      </c>
      <c r="N119" s="49">
        <v>1</v>
      </c>
      <c r="O119" s="49">
        <v>40</v>
      </c>
      <c r="P119" s="49" t="s">
        <v>151</v>
      </c>
      <c r="Q119" s="82"/>
    </row>
    <row r="120" spans="1:17" ht="72" x14ac:dyDescent="0.3">
      <c r="A120" s="53">
        <v>2011</v>
      </c>
      <c r="B120" s="53" t="s">
        <v>562</v>
      </c>
      <c r="C120" s="74" t="s">
        <v>246</v>
      </c>
      <c r="D120" s="54">
        <v>40759</v>
      </c>
      <c r="E120" s="74" t="s">
        <v>150</v>
      </c>
      <c r="F120" s="53" t="s">
        <v>563</v>
      </c>
      <c r="G120" s="86">
        <v>2227600</v>
      </c>
      <c r="H120" s="94">
        <v>2227989.7000000002</v>
      </c>
      <c r="I120" s="53" t="s">
        <v>179</v>
      </c>
      <c r="J120" s="53" t="s">
        <v>269</v>
      </c>
      <c r="K120" s="21">
        <v>7</v>
      </c>
      <c r="L120" s="50">
        <v>19</v>
      </c>
      <c r="M120" s="49">
        <v>0</v>
      </c>
      <c r="N120" s="49">
        <v>7</v>
      </c>
      <c r="O120" s="49">
        <v>12</v>
      </c>
      <c r="P120" s="49" t="s">
        <v>151</v>
      </c>
      <c r="Q120" s="82"/>
    </row>
    <row r="121" spans="1:17" ht="28.8" x14ac:dyDescent="0.3">
      <c r="A121" s="53">
        <v>2013</v>
      </c>
      <c r="B121" s="53" t="s">
        <v>564</v>
      </c>
      <c r="C121" s="74" t="s">
        <v>246</v>
      </c>
      <c r="D121" s="54">
        <v>41318</v>
      </c>
      <c r="E121" s="74" t="s">
        <v>150</v>
      </c>
      <c r="F121" s="15" t="s">
        <v>218</v>
      </c>
      <c r="G121" s="86">
        <v>1498500</v>
      </c>
      <c r="H121" s="94">
        <v>1498500</v>
      </c>
      <c r="I121" s="15" t="s">
        <v>139</v>
      </c>
      <c r="J121" s="53" t="s">
        <v>239</v>
      </c>
      <c r="K121" s="21">
        <v>8</v>
      </c>
      <c r="L121" s="50">
        <v>15</v>
      </c>
      <c r="M121" s="49">
        <v>1</v>
      </c>
      <c r="N121" s="49">
        <v>3</v>
      </c>
      <c r="O121" s="49">
        <v>11</v>
      </c>
      <c r="P121" s="49" t="s">
        <v>143</v>
      </c>
      <c r="Q121" s="82"/>
    </row>
    <row r="122" spans="1:17" ht="43.2" x14ac:dyDescent="0.3">
      <c r="A122" s="53">
        <v>2012</v>
      </c>
      <c r="B122" s="53" t="s">
        <v>456</v>
      </c>
      <c r="C122" s="74" t="s">
        <v>246</v>
      </c>
      <c r="D122" s="76">
        <v>40997</v>
      </c>
      <c r="E122" s="74" t="s">
        <v>150</v>
      </c>
      <c r="F122" s="15" t="s">
        <v>237</v>
      </c>
      <c r="G122" s="86">
        <v>1070741.0099999998</v>
      </c>
      <c r="H122" s="94">
        <v>1502000.9999999998</v>
      </c>
      <c r="I122" s="15" t="s">
        <v>179</v>
      </c>
      <c r="J122" s="53" t="s">
        <v>354</v>
      </c>
      <c r="K122" s="21">
        <v>5</v>
      </c>
      <c r="L122" s="50">
        <v>20</v>
      </c>
      <c r="M122" s="49">
        <v>5</v>
      </c>
      <c r="N122" s="49">
        <v>9</v>
      </c>
      <c r="O122" s="49">
        <v>6</v>
      </c>
      <c r="P122" s="49" t="s">
        <v>143</v>
      </c>
      <c r="Q122" s="82"/>
    </row>
    <row r="123" spans="1:17" ht="28.8" x14ac:dyDescent="0.3">
      <c r="A123" s="53">
        <v>2012</v>
      </c>
      <c r="B123" s="53" t="s">
        <v>48</v>
      </c>
      <c r="C123" s="74" t="s">
        <v>246</v>
      </c>
      <c r="D123" s="54">
        <v>40956</v>
      </c>
      <c r="E123" s="74" t="s">
        <v>436</v>
      </c>
      <c r="F123" s="53" t="s">
        <v>275</v>
      </c>
      <c r="G123" s="86">
        <v>24228.58</v>
      </c>
      <c r="H123" s="94">
        <v>24228.58</v>
      </c>
      <c r="I123" s="15" t="s">
        <v>179</v>
      </c>
      <c r="J123" s="74" t="s">
        <v>353</v>
      </c>
      <c r="K123" s="21">
        <v>4</v>
      </c>
      <c r="L123" s="50">
        <v>1</v>
      </c>
      <c r="M123" s="30" t="s">
        <v>141</v>
      </c>
      <c r="N123" s="30" t="s">
        <v>141</v>
      </c>
      <c r="O123" s="30" t="s">
        <v>141</v>
      </c>
      <c r="P123" s="30" t="s">
        <v>141</v>
      </c>
      <c r="Q123" s="82"/>
    </row>
    <row r="124" spans="1:17" ht="43.2" x14ac:dyDescent="0.3">
      <c r="A124" s="53">
        <v>2012</v>
      </c>
      <c r="B124" s="53" t="s">
        <v>565</v>
      </c>
      <c r="C124" s="74" t="s">
        <v>246</v>
      </c>
      <c r="D124" s="54">
        <v>41080</v>
      </c>
      <c r="E124" s="74" t="s">
        <v>150</v>
      </c>
      <c r="F124" s="15" t="s">
        <v>237</v>
      </c>
      <c r="G124" s="86">
        <v>270000</v>
      </c>
      <c r="H124" s="94">
        <v>2700000</v>
      </c>
      <c r="I124" s="15" t="s">
        <v>139</v>
      </c>
      <c r="J124" s="15" t="s">
        <v>240</v>
      </c>
      <c r="K124" s="21">
        <v>1</v>
      </c>
      <c r="L124" s="50">
        <v>51</v>
      </c>
      <c r="M124" s="49">
        <v>0</v>
      </c>
      <c r="N124" s="49">
        <v>0</v>
      </c>
      <c r="O124" s="49">
        <v>51</v>
      </c>
      <c r="P124" s="63" t="s">
        <v>143</v>
      </c>
      <c r="Q124" s="82"/>
    </row>
    <row r="125" spans="1:17" ht="28.8" x14ac:dyDescent="0.3">
      <c r="A125" s="53">
        <v>2012</v>
      </c>
      <c r="B125" s="53" t="s">
        <v>566</v>
      </c>
      <c r="C125" s="74" t="s">
        <v>246</v>
      </c>
      <c r="D125" s="54">
        <v>41071</v>
      </c>
      <c r="E125" s="74" t="s">
        <v>150</v>
      </c>
      <c r="F125" s="15" t="s">
        <v>237</v>
      </c>
      <c r="G125" s="86">
        <v>640000</v>
      </c>
      <c r="H125" s="94">
        <v>609084.38000000012</v>
      </c>
      <c r="I125" s="15" t="s">
        <v>139</v>
      </c>
      <c r="J125" s="53" t="s">
        <v>241</v>
      </c>
      <c r="K125" s="21">
        <v>8</v>
      </c>
      <c r="L125" s="50">
        <v>13</v>
      </c>
      <c r="M125" s="27">
        <v>0</v>
      </c>
      <c r="N125" s="27">
        <v>4</v>
      </c>
      <c r="O125" s="27">
        <v>9</v>
      </c>
      <c r="P125" s="27" t="s">
        <v>143</v>
      </c>
      <c r="Q125" s="82"/>
    </row>
    <row r="126" spans="1:17" ht="100.8" x14ac:dyDescent="0.3">
      <c r="A126" s="53">
        <v>2013</v>
      </c>
      <c r="B126" s="70" t="s">
        <v>567</v>
      </c>
      <c r="C126" s="74" t="s">
        <v>246</v>
      </c>
      <c r="D126" s="54">
        <v>41486</v>
      </c>
      <c r="E126" s="74" t="s">
        <v>150</v>
      </c>
      <c r="F126" s="82" t="s">
        <v>178</v>
      </c>
      <c r="G126" s="94">
        <v>1505900</v>
      </c>
      <c r="H126" s="91">
        <v>1505900.44</v>
      </c>
      <c r="I126" s="82" t="s">
        <v>179</v>
      </c>
      <c r="J126" s="82" t="s">
        <v>234</v>
      </c>
      <c r="K126" s="21">
        <v>5</v>
      </c>
      <c r="L126" s="50">
        <v>11</v>
      </c>
      <c r="M126" s="50">
        <v>0</v>
      </c>
      <c r="N126" s="50">
        <v>0</v>
      </c>
      <c r="O126" s="50">
        <v>11</v>
      </c>
      <c r="P126" s="50" t="s">
        <v>175</v>
      </c>
      <c r="Q126" s="38" t="s">
        <v>646</v>
      </c>
    </row>
    <row r="127" spans="1:17" ht="72" x14ac:dyDescent="0.3">
      <c r="A127" s="53">
        <v>2013</v>
      </c>
      <c r="B127" s="53" t="s">
        <v>567</v>
      </c>
      <c r="C127" s="74" t="s">
        <v>246</v>
      </c>
      <c r="D127" s="54">
        <v>41319</v>
      </c>
      <c r="E127" s="74" t="s">
        <v>150</v>
      </c>
      <c r="F127" s="82" t="s">
        <v>154</v>
      </c>
      <c r="G127" s="86">
        <v>489040</v>
      </c>
      <c r="H127" s="94">
        <v>457189.8</v>
      </c>
      <c r="I127" s="82" t="s">
        <v>179</v>
      </c>
      <c r="J127" s="82" t="s">
        <v>235</v>
      </c>
      <c r="K127" s="21">
        <v>5</v>
      </c>
      <c r="L127" s="50">
        <v>4</v>
      </c>
      <c r="M127" s="27">
        <v>0</v>
      </c>
      <c r="N127" s="27">
        <v>2</v>
      </c>
      <c r="O127" s="27">
        <v>2</v>
      </c>
      <c r="P127" s="50" t="s">
        <v>175</v>
      </c>
      <c r="Q127" s="82"/>
    </row>
    <row r="128" spans="1:17" ht="28.8" x14ac:dyDescent="0.3">
      <c r="A128" s="53">
        <v>2013</v>
      </c>
      <c r="B128" s="53" t="s">
        <v>49</v>
      </c>
      <c r="C128" s="74" t="s">
        <v>246</v>
      </c>
      <c r="D128" s="54">
        <v>41320</v>
      </c>
      <c r="E128" s="74" t="s">
        <v>436</v>
      </c>
      <c r="F128" s="74" t="s">
        <v>273</v>
      </c>
      <c r="G128" s="92">
        <v>12775.2</v>
      </c>
      <c r="H128" s="92">
        <v>8555</v>
      </c>
      <c r="I128" s="74" t="s">
        <v>179</v>
      </c>
      <c r="J128" s="74" t="s">
        <v>278</v>
      </c>
      <c r="K128" s="21">
        <v>4</v>
      </c>
      <c r="L128" s="50">
        <v>1</v>
      </c>
      <c r="M128" s="30" t="s">
        <v>138</v>
      </c>
      <c r="N128" s="30" t="s">
        <v>138</v>
      </c>
      <c r="O128" s="30" t="s">
        <v>138</v>
      </c>
      <c r="P128" s="30" t="s">
        <v>138</v>
      </c>
      <c r="Q128" s="82"/>
    </row>
    <row r="129" spans="1:17" ht="28.8" x14ac:dyDescent="0.3">
      <c r="A129" s="53">
        <v>2013</v>
      </c>
      <c r="B129" s="53" t="s">
        <v>50</v>
      </c>
      <c r="C129" s="74" t="s">
        <v>246</v>
      </c>
      <c r="D129" s="54">
        <v>41487</v>
      </c>
      <c r="E129" s="74" t="s">
        <v>436</v>
      </c>
      <c r="F129" s="15" t="s">
        <v>193</v>
      </c>
      <c r="G129" s="91">
        <v>30470</v>
      </c>
      <c r="H129" s="91">
        <v>26489</v>
      </c>
      <c r="I129" s="53" t="s">
        <v>179</v>
      </c>
      <c r="J129" s="53" t="s">
        <v>232</v>
      </c>
      <c r="K129" s="21">
        <v>1</v>
      </c>
      <c r="L129" s="50">
        <v>1</v>
      </c>
      <c r="M129" s="50">
        <v>0</v>
      </c>
      <c r="N129" s="50">
        <v>0</v>
      </c>
      <c r="O129" s="50">
        <v>1</v>
      </c>
      <c r="P129" s="50" t="s">
        <v>141</v>
      </c>
      <c r="Q129" s="38"/>
    </row>
    <row r="130" spans="1:17" ht="28.8" x14ac:dyDescent="0.3">
      <c r="A130" s="53">
        <v>2013</v>
      </c>
      <c r="B130" s="53" t="s">
        <v>51</v>
      </c>
      <c r="C130" s="74" t="s">
        <v>246</v>
      </c>
      <c r="D130" s="54">
        <v>41586</v>
      </c>
      <c r="E130" s="74" t="s">
        <v>436</v>
      </c>
      <c r="F130" s="15" t="s">
        <v>193</v>
      </c>
      <c r="G130" s="88">
        <v>29564.35</v>
      </c>
      <c r="H130" s="91">
        <v>24759.35</v>
      </c>
      <c r="I130" s="53" t="s">
        <v>179</v>
      </c>
      <c r="J130" s="15" t="s">
        <v>233</v>
      </c>
      <c r="K130" s="21">
        <v>5</v>
      </c>
      <c r="L130" s="50">
        <v>1</v>
      </c>
      <c r="M130" s="49">
        <v>0</v>
      </c>
      <c r="N130" s="49">
        <v>0</v>
      </c>
      <c r="O130" s="49">
        <v>1</v>
      </c>
      <c r="P130" s="63" t="s">
        <v>141</v>
      </c>
      <c r="Q130" s="82"/>
    </row>
    <row r="131" spans="1:17" x14ac:dyDescent="0.3">
      <c r="A131" s="53">
        <v>2016</v>
      </c>
      <c r="B131" s="53" t="s">
        <v>52</v>
      </c>
      <c r="C131" s="74" t="s">
        <v>246</v>
      </c>
      <c r="D131" s="54">
        <v>42487</v>
      </c>
      <c r="E131" s="74" t="s">
        <v>436</v>
      </c>
      <c r="F131" s="15" t="s">
        <v>193</v>
      </c>
      <c r="G131" s="91">
        <v>72051.8</v>
      </c>
      <c r="H131" s="91">
        <v>46867.28</v>
      </c>
      <c r="I131" s="53" t="s">
        <v>179</v>
      </c>
      <c r="J131" s="53" t="s">
        <v>352</v>
      </c>
      <c r="K131" s="25">
        <v>5</v>
      </c>
      <c r="L131" s="50">
        <v>1</v>
      </c>
      <c r="M131" s="50">
        <v>0</v>
      </c>
      <c r="N131" s="50">
        <v>0</v>
      </c>
      <c r="O131" s="50">
        <v>1</v>
      </c>
      <c r="P131" s="50" t="s">
        <v>141</v>
      </c>
      <c r="Q131" s="38"/>
    </row>
    <row r="132" spans="1:17" ht="28.8" x14ac:dyDescent="0.3">
      <c r="A132" s="53">
        <v>2013</v>
      </c>
      <c r="B132" s="53" t="s">
        <v>53</v>
      </c>
      <c r="C132" s="74" t="s">
        <v>246</v>
      </c>
      <c r="D132" s="54">
        <v>41605</v>
      </c>
      <c r="E132" s="74" t="s">
        <v>436</v>
      </c>
      <c r="F132" s="74" t="s">
        <v>273</v>
      </c>
      <c r="G132" s="94">
        <v>13689.5</v>
      </c>
      <c r="H132" s="94">
        <v>2000</v>
      </c>
      <c r="I132" s="53" t="s">
        <v>179</v>
      </c>
      <c r="J132" s="74" t="s">
        <v>351</v>
      </c>
      <c r="K132" s="21">
        <v>5</v>
      </c>
      <c r="L132" s="50">
        <v>1</v>
      </c>
      <c r="M132" s="30" t="s">
        <v>141</v>
      </c>
      <c r="N132" s="30" t="s">
        <v>141</v>
      </c>
      <c r="O132" s="30" t="s">
        <v>141</v>
      </c>
      <c r="P132" s="30" t="s">
        <v>141</v>
      </c>
      <c r="Q132" s="82"/>
    </row>
    <row r="133" spans="1:17" ht="57.6" x14ac:dyDescent="0.3">
      <c r="A133" s="53">
        <v>2014</v>
      </c>
      <c r="B133" s="53" t="s">
        <v>54</v>
      </c>
      <c r="C133" s="74" t="s">
        <v>246</v>
      </c>
      <c r="D133" s="54">
        <v>41913</v>
      </c>
      <c r="E133" s="74" t="s">
        <v>150</v>
      </c>
      <c r="F133" s="74" t="s">
        <v>178</v>
      </c>
      <c r="G133" s="86">
        <v>1365000</v>
      </c>
      <c r="H133" s="94">
        <v>1363685</v>
      </c>
      <c r="I133" s="74" t="s">
        <v>139</v>
      </c>
      <c r="J133" s="74" t="s">
        <v>350</v>
      </c>
      <c r="K133" s="21">
        <v>8</v>
      </c>
      <c r="L133" s="50">
        <v>64</v>
      </c>
      <c r="M133" s="30">
        <v>0</v>
      </c>
      <c r="N133" s="30">
        <v>0</v>
      </c>
      <c r="O133" s="30">
        <v>64</v>
      </c>
      <c r="P133" s="30" t="s">
        <v>143</v>
      </c>
      <c r="Q133" s="82"/>
    </row>
    <row r="134" spans="1:17" ht="72" x14ac:dyDescent="0.3">
      <c r="A134" s="53">
        <v>2013</v>
      </c>
      <c r="B134" s="53" t="s">
        <v>55</v>
      </c>
      <c r="C134" s="74" t="s">
        <v>246</v>
      </c>
      <c r="D134" s="54">
        <v>41387</v>
      </c>
      <c r="E134" s="74" t="s">
        <v>150</v>
      </c>
      <c r="F134" s="74" t="s">
        <v>142</v>
      </c>
      <c r="G134" s="86">
        <v>4780000</v>
      </c>
      <c r="H134" s="94">
        <v>4780000.0000000009</v>
      </c>
      <c r="I134" s="74" t="s">
        <v>139</v>
      </c>
      <c r="J134" s="53" t="s">
        <v>424</v>
      </c>
      <c r="K134" s="21" t="s">
        <v>568</v>
      </c>
      <c r="L134" s="50">
        <v>68</v>
      </c>
      <c r="M134" s="30">
        <v>68</v>
      </c>
      <c r="N134" s="30">
        <v>0</v>
      </c>
      <c r="O134" s="30">
        <v>0</v>
      </c>
      <c r="P134" s="30" t="s">
        <v>143</v>
      </c>
      <c r="Q134" s="82"/>
    </row>
    <row r="135" spans="1:17" ht="28.8" x14ac:dyDescent="0.3">
      <c r="A135" s="53">
        <v>2014</v>
      </c>
      <c r="B135" s="53" t="s">
        <v>56</v>
      </c>
      <c r="C135" s="74" t="s">
        <v>246</v>
      </c>
      <c r="D135" s="59">
        <v>41842</v>
      </c>
      <c r="E135" s="74" t="s">
        <v>436</v>
      </c>
      <c r="F135" s="74" t="s">
        <v>279</v>
      </c>
      <c r="G135" s="88">
        <v>29006.400000000001</v>
      </c>
      <c r="H135" s="91">
        <v>12372</v>
      </c>
      <c r="I135" s="74" t="s">
        <v>179</v>
      </c>
      <c r="J135" s="53" t="s">
        <v>349</v>
      </c>
      <c r="K135" s="21">
        <v>7</v>
      </c>
      <c r="L135" s="50">
        <v>1</v>
      </c>
      <c r="M135" s="30" t="s">
        <v>141</v>
      </c>
      <c r="N135" s="30" t="s">
        <v>141</v>
      </c>
      <c r="O135" s="30" t="s">
        <v>141</v>
      </c>
      <c r="P135" s="30" t="s">
        <v>141</v>
      </c>
      <c r="Q135" s="82"/>
    </row>
    <row r="136" spans="1:17" ht="57.6" x14ac:dyDescent="0.3">
      <c r="A136" s="53">
        <v>2014</v>
      </c>
      <c r="B136" s="53" t="s">
        <v>57</v>
      </c>
      <c r="C136" s="74" t="s">
        <v>246</v>
      </c>
      <c r="D136" s="62">
        <v>2014</v>
      </c>
      <c r="E136" s="74" t="s">
        <v>253</v>
      </c>
      <c r="F136" s="74" t="s">
        <v>569</v>
      </c>
      <c r="G136" s="88">
        <v>1300000</v>
      </c>
      <c r="H136" s="91">
        <v>1289000</v>
      </c>
      <c r="I136" s="74" t="s">
        <v>141</v>
      </c>
      <c r="J136" s="74" t="s">
        <v>348</v>
      </c>
      <c r="K136" s="21">
        <v>7</v>
      </c>
      <c r="L136" s="50" t="s">
        <v>138</v>
      </c>
      <c r="M136" s="50" t="s">
        <v>138</v>
      </c>
      <c r="N136" s="50" t="s">
        <v>138</v>
      </c>
      <c r="O136" s="50" t="s">
        <v>138</v>
      </c>
      <c r="P136" s="50" t="s">
        <v>138</v>
      </c>
      <c r="Q136" s="82"/>
    </row>
    <row r="137" spans="1:17" ht="28.8" x14ac:dyDescent="0.3">
      <c r="A137" s="53">
        <v>2014</v>
      </c>
      <c r="B137" s="53" t="s">
        <v>58</v>
      </c>
      <c r="C137" s="74" t="s">
        <v>246</v>
      </c>
      <c r="D137" s="59">
        <v>41940</v>
      </c>
      <c r="E137" s="74" t="s">
        <v>436</v>
      </c>
      <c r="F137" s="74" t="s">
        <v>273</v>
      </c>
      <c r="G137" s="88">
        <v>46200.36</v>
      </c>
      <c r="H137" s="91">
        <v>45780.33</v>
      </c>
      <c r="I137" s="74" t="s">
        <v>179</v>
      </c>
      <c r="J137" s="74" t="s">
        <v>347</v>
      </c>
      <c r="K137" s="81">
        <v>4</v>
      </c>
      <c r="L137" s="50">
        <v>1</v>
      </c>
      <c r="M137" s="50" t="s">
        <v>141</v>
      </c>
      <c r="N137" s="50" t="s">
        <v>141</v>
      </c>
      <c r="O137" s="50" t="s">
        <v>141</v>
      </c>
      <c r="P137" s="50" t="s">
        <v>141</v>
      </c>
      <c r="Q137" s="38"/>
    </row>
    <row r="138" spans="1:17" ht="28.8" x14ac:dyDescent="0.3">
      <c r="A138" s="53">
        <v>2014</v>
      </c>
      <c r="B138" s="53" t="s">
        <v>59</v>
      </c>
      <c r="C138" s="74" t="s">
        <v>246</v>
      </c>
      <c r="D138" s="54">
        <v>41948</v>
      </c>
      <c r="E138" s="74" t="s">
        <v>436</v>
      </c>
      <c r="F138" s="74" t="s">
        <v>273</v>
      </c>
      <c r="G138" s="88">
        <v>7216</v>
      </c>
      <c r="H138" s="91">
        <v>7216</v>
      </c>
      <c r="I138" s="74" t="s">
        <v>179</v>
      </c>
      <c r="J138" s="74" t="s">
        <v>346</v>
      </c>
      <c r="K138" s="21">
        <v>7</v>
      </c>
      <c r="L138" s="50">
        <v>1</v>
      </c>
      <c r="M138" s="30" t="s">
        <v>141</v>
      </c>
      <c r="N138" s="30" t="s">
        <v>141</v>
      </c>
      <c r="O138" s="30" t="s">
        <v>141</v>
      </c>
      <c r="P138" s="30" t="s">
        <v>141</v>
      </c>
      <c r="Q138" s="82"/>
    </row>
    <row r="139" spans="1:17" ht="57.6" x14ac:dyDescent="0.3">
      <c r="A139" s="53">
        <v>2014</v>
      </c>
      <c r="B139" s="53" t="s">
        <v>570</v>
      </c>
      <c r="C139" s="53" t="s">
        <v>571</v>
      </c>
      <c r="D139" s="54">
        <v>41883</v>
      </c>
      <c r="E139" s="74" t="s">
        <v>150</v>
      </c>
      <c r="F139" s="53" t="s">
        <v>457</v>
      </c>
      <c r="G139" s="86">
        <v>2650000</v>
      </c>
      <c r="H139" s="94">
        <v>2650000</v>
      </c>
      <c r="I139" s="15" t="s">
        <v>139</v>
      </c>
      <c r="J139" s="53" t="s">
        <v>345</v>
      </c>
      <c r="K139" s="21">
        <v>8</v>
      </c>
      <c r="L139" s="50">
        <v>124</v>
      </c>
      <c r="M139" s="49">
        <v>0</v>
      </c>
      <c r="N139" s="49">
        <v>50</v>
      </c>
      <c r="O139" s="49">
        <v>74</v>
      </c>
      <c r="P139" s="63" t="s">
        <v>143</v>
      </c>
      <c r="Q139" s="82"/>
    </row>
    <row r="140" spans="1:17" ht="57.6" x14ac:dyDescent="0.3">
      <c r="A140" s="53">
        <v>2014</v>
      </c>
      <c r="B140" s="53" t="s">
        <v>572</v>
      </c>
      <c r="C140" s="74" t="s">
        <v>573</v>
      </c>
      <c r="D140" s="54">
        <v>41848</v>
      </c>
      <c r="E140" s="74" t="s">
        <v>150</v>
      </c>
      <c r="F140" s="53" t="s">
        <v>447</v>
      </c>
      <c r="G140" s="86">
        <v>7990000</v>
      </c>
      <c r="H140" s="94">
        <v>7990000</v>
      </c>
      <c r="I140" s="15" t="s">
        <v>139</v>
      </c>
      <c r="J140" s="53" t="s">
        <v>425</v>
      </c>
      <c r="K140" s="21">
        <v>4</v>
      </c>
      <c r="L140" s="50">
        <v>120</v>
      </c>
      <c r="M140" s="49">
        <v>0</v>
      </c>
      <c r="N140" s="49">
        <v>0</v>
      </c>
      <c r="O140" s="49">
        <v>120</v>
      </c>
      <c r="P140" s="63" t="s">
        <v>143</v>
      </c>
      <c r="Q140" s="82"/>
    </row>
    <row r="141" spans="1:17" ht="57.6" x14ac:dyDescent="0.3">
      <c r="A141" s="53">
        <v>2014</v>
      </c>
      <c r="B141" s="53" t="s">
        <v>574</v>
      </c>
      <c r="C141" s="74" t="s">
        <v>246</v>
      </c>
      <c r="D141" s="54">
        <v>41894</v>
      </c>
      <c r="E141" s="74" t="s">
        <v>150</v>
      </c>
      <c r="F141" s="15" t="s">
        <v>225</v>
      </c>
      <c r="G141" s="86">
        <v>6310788</v>
      </c>
      <c r="H141" s="94">
        <v>3764313.209999999</v>
      </c>
      <c r="I141" s="15" t="s">
        <v>139</v>
      </c>
      <c r="J141" s="53" t="s">
        <v>344</v>
      </c>
      <c r="K141" s="21">
        <v>8</v>
      </c>
      <c r="L141" s="50">
        <v>46</v>
      </c>
      <c r="M141" s="49">
        <v>0</v>
      </c>
      <c r="N141" s="49">
        <v>0</v>
      </c>
      <c r="O141" s="49">
        <v>46</v>
      </c>
      <c r="P141" s="63" t="s">
        <v>143</v>
      </c>
      <c r="Q141" s="82"/>
    </row>
    <row r="142" spans="1:17" ht="86.4" x14ac:dyDescent="0.3">
      <c r="A142" s="53">
        <v>2014</v>
      </c>
      <c r="B142" s="53" t="s">
        <v>60</v>
      </c>
      <c r="C142" s="74" t="s">
        <v>270</v>
      </c>
      <c r="D142" s="54">
        <v>41997</v>
      </c>
      <c r="E142" s="74" t="s">
        <v>150</v>
      </c>
      <c r="F142" s="53" t="s">
        <v>236</v>
      </c>
      <c r="G142" s="86">
        <v>750000</v>
      </c>
      <c r="H142" s="94">
        <v>737261.4600000002</v>
      </c>
      <c r="I142" s="15" t="s">
        <v>139</v>
      </c>
      <c r="J142" s="53" t="s">
        <v>343</v>
      </c>
      <c r="K142" s="21">
        <v>8</v>
      </c>
      <c r="L142" s="50">
        <v>222</v>
      </c>
      <c r="M142" s="63">
        <v>0</v>
      </c>
      <c r="N142" s="63">
        <v>0</v>
      </c>
      <c r="O142" s="63">
        <v>222</v>
      </c>
      <c r="P142" s="63" t="s">
        <v>143</v>
      </c>
      <c r="Q142" s="82"/>
    </row>
    <row r="143" spans="1:17" ht="86.4" x14ac:dyDescent="0.3">
      <c r="A143" s="53">
        <v>2014</v>
      </c>
      <c r="B143" s="53" t="s">
        <v>575</v>
      </c>
      <c r="C143" s="74" t="s">
        <v>576</v>
      </c>
      <c r="D143" s="54">
        <v>41808</v>
      </c>
      <c r="E143" s="74" t="s">
        <v>150</v>
      </c>
      <c r="F143" s="15" t="s">
        <v>158</v>
      </c>
      <c r="G143" s="86">
        <v>10813334</v>
      </c>
      <c r="H143" s="94">
        <v>10813334</v>
      </c>
      <c r="I143" s="15" t="s">
        <v>139</v>
      </c>
      <c r="J143" s="53" t="s">
        <v>342</v>
      </c>
      <c r="K143" s="21">
        <v>4</v>
      </c>
      <c r="L143" s="50">
        <v>123</v>
      </c>
      <c r="M143" s="49">
        <v>0</v>
      </c>
      <c r="N143" s="49">
        <v>0</v>
      </c>
      <c r="O143" s="49">
        <v>123</v>
      </c>
      <c r="P143" s="63" t="s">
        <v>143</v>
      </c>
      <c r="Q143" s="82"/>
    </row>
    <row r="144" spans="1:17" ht="28.8" x14ac:dyDescent="0.3">
      <c r="A144" s="53">
        <v>2014</v>
      </c>
      <c r="B144" s="53" t="s">
        <v>577</v>
      </c>
      <c r="C144" s="74" t="s">
        <v>578</v>
      </c>
      <c r="D144" s="54">
        <v>41996</v>
      </c>
      <c r="E144" s="74" t="s">
        <v>150</v>
      </c>
      <c r="F144" s="15" t="s">
        <v>226</v>
      </c>
      <c r="G144" s="86">
        <v>11052173</v>
      </c>
      <c r="H144" s="94">
        <v>10396509.990000002</v>
      </c>
      <c r="I144" s="15" t="s">
        <v>139</v>
      </c>
      <c r="J144" s="15" t="s">
        <v>223</v>
      </c>
      <c r="K144" s="21">
        <v>7</v>
      </c>
      <c r="L144" s="50">
        <v>186</v>
      </c>
      <c r="M144" s="49">
        <v>10</v>
      </c>
      <c r="N144" s="49">
        <v>176</v>
      </c>
      <c r="O144" s="49">
        <v>0</v>
      </c>
      <c r="P144" s="63" t="s">
        <v>143</v>
      </c>
      <c r="Q144" s="82"/>
    </row>
    <row r="145" spans="1:17" ht="43.2" x14ac:dyDescent="0.3">
      <c r="A145" s="53">
        <v>2015</v>
      </c>
      <c r="B145" s="53" t="s">
        <v>579</v>
      </c>
      <c r="C145" s="74" t="s">
        <v>246</v>
      </c>
      <c r="D145" s="54">
        <v>42030</v>
      </c>
      <c r="E145" s="74" t="s">
        <v>150</v>
      </c>
      <c r="F145" s="15" t="s">
        <v>142</v>
      </c>
      <c r="G145" s="86">
        <v>7400000</v>
      </c>
      <c r="H145" s="94">
        <v>7400000</v>
      </c>
      <c r="I145" s="15" t="s">
        <v>139</v>
      </c>
      <c r="J145" s="53" t="s">
        <v>341</v>
      </c>
      <c r="K145" s="21">
        <v>6</v>
      </c>
      <c r="L145" s="50">
        <v>147</v>
      </c>
      <c r="M145" s="49">
        <v>0</v>
      </c>
      <c r="N145" s="49">
        <v>0</v>
      </c>
      <c r="O145" s="49">
        <v>147</v>
      </c>
      <c r="P145" s="63" t="s">
        <v>143</v>
      </c>
      <c r="Q145" s="82"/>
    </row>
    <row r="146" spans="1:17" ht="60" customHeight="1" x14ac:dyDescent="0.3">
      <c r="A146" s="53">
        <v>2014</v>
      </c>
      <c r="B146" s="53" t="s">
        <v>61</v>
      </c>
      <c r="C146" s="74" t="s">
        <v>246</v>
      </c>
      <c r="D146" s="54">
        <v>41843</v>
      </c>
      <c r="E146" s="74" t="s">
        <v>150</v>
      </c>
      <c r="F146" s="15" t="s">
        <v>227</v>
      </c>
      <c r="G146" s="86">
        <v>2522546</v>
      </c>
      <c r="H146" s="94">
        <v>2522546</v>
      </c>
      <c r="I146" s="15" t="s">
        <v>139</v>
      </c>
      <c r="J146" s="53" t="s">
        <v>340</v>
      </c>
      <c r="K146" s="21">
        <v>4</v>
      </c>
      <c r="L146" s="50">
        <v>28</v>
      </c>
      <c r="M146" s="49">
        <v>0</v>
      </c>
      <c r="N146" s="49">
        <v>0</v>
      </c>
      <c r="O146" s="49">
        <v>28</v>
      </c>
      <c r="P146" s="63" t="s">
        <v>143</v>
      </c>
      <c r="Q146" s="82"/>
    </row>
    <row r="147" spans="1:17" ht="129.6" x14ac:dyDescent="0.3">
      <c r="A147" s="53">
        <v>2014</v>
      </c>
      <c r="B147" s="53" t="s">
        <v>62</v>
      </c>
      <c r="C147" s="74" t="s">
        <v>246</v>
      </c>
      <c r="D147" s="54">
        <v>41933</v>
      </c>
      <c r="E147" s="74" t="s">
        <v>150</v>
      </c>
      <c r="F147" s="15" t="s">
        <v>228</v>
      </c>
      <c r="G147" s="86">
        <v>6806239</v>
      </c>
      <c r="H147" s="94">
        <v>6642928.0800000001</v>
      </c>
      <c r="I147" s="15" t="s">
        <v>139</v>
      </c>
      <c r="J147" s="53" t="s">
        <v>339</v>
      </c>
      <c r="K147" s="21">
        <v>5</v>
      </c>
      <c r="L147" s="50">
        <v>116</v>
      </c>
      <c r="M147" s="49">
        <v>20</v>
      </c>
      <c r="N147" s="49">
        <v>0</v>
      </c>
      <c r="O147" s="49">
        <v>96</v>
      </c>
      <c r="P147" s="63" t="s">
        <v>143</v>
      </c>
      <c r="Q147" s="82" t="s">
        <v>580</v>
      </c>
    </row>
    <row r="148" spans="1:17" ht="43.2" x14ac:dyDescent="0.3">
      <c r="A148" s="53">
        <v>2014</v>
      </c>
      <c r="B148" s="53" t="s">
        <v>63</v>
      </c>
      <c r="C148" s="74" t="s">
        <v>246</v>
      </c>
      <c r="D148" s="54">
        <v>41803</v>
      </c>
      <c r="E148" s="74" t="s">
        <v>150</v>
      </c>
      <c r="F148" s="15" t="s">
        <v>229</v>
      </c>
      <c r="G148" s="86">
        <v>911670</v>
      </c>
      <c r="H148" s="94">
        <v>911670.00000000012</v>
      </c>
      <c r="I148" s="15" t="s">
        <v>139</v>
      </c>
      <c r="J148" s="15" t="s">
        <v>224</v>
      </c>
      <c r="K148" s="21">
        <v>8</v>
      </c>
      <c r="L148" s="50">
        <v>114</v>
      </c>
      <c r="M148" s="49">
        <v>0</v>
      </c>
      <c r="N148" s="49">
        <v>0</v>
      </c>
      <c r="O148" s="49">
        <v>114</v>
      </c>
      <c r="P148" s="63" t="s">
        <v>143</v>
      </c>
      <c r="Q148" s="82"/>
    </row>
    <row r="149" spans="1:17" ht="43.2" x14ac:dyDescent="0.3">
      <c r="A149" s="53">
        <v>2014</v>
      </c>
      <c r="B149" s="53" t="s">
        <v>64</v>
      </c>
      <c r="C149" s="74" t="s">
        <v>246</v>
      </c>
      <c r="D149" s="54">
        <v>41912</v>
      </c>
      <c r="E149" s="74" t="s">
        <v>150</v>
      </c>
      <c r="F149" s="15" t="s">
        <v>230</v>
      </c>
      <c r="G149" s="86">
        <v>1400000</v>
      </c>
      <c r="H149" s="94">
        <v>1400000</v>
      </c>
      <c r="I149" s="15" t="s">
        <v>139</v>
      </c>
      <c r="J149" s="53" t="s">
        <v>338</v>
      </c>
      <c r="K149" s="21">
        <v>1</v>
      </c>
      <c r="L149" s="50">
        <v>14</v>
      </c>
      <c r="M149" s="49">
        <v>0</v>
      </c>
      <c r="N149" s="49">
        <v>13</v>
      </c>
      <c r="O149" s="49">
        <v>1</v>
      </c>
      <c r="P149" s="49" t="s">
        <v>143</v>
      </c>
      <c r="Q149" s="82" t="s">
        <v>581</v>
      </c>
    </row>
    <row r="150" spans="1:17" ht="43.2" x14ac:dyDescent="0.3">
      <c r="A150" s="53">
        <v>2014</v>
      </c>
      <c r="B150" s="53" t="s">
        <v>582</v>
      </c>
      <c r="C150" s="74" t="s">
        <v>583</v>
      </c>
      <c r="D150" s="54">
        <v>41842</v>
      </c>
      <c r="E150" s="74" t="s">
        <v>150</v>
      </c>
      <c r="F150" s="15" t="s">
        <v>231</v>
      </c>
      <c r="G150" s="86">
        <v>900000</v>
      </c>
      <c r="H150" s="94">
        <v>899999</v>
      </c>
      <c r="I150" s="53" t="s">
        <v>182</v>
      </c>
      <c r="J150" s="53" t="s">
        <v>141</v>
      </c>
      <c r="K150" s="21" t="s">
        <v>149</v>
      </c>
      <c r="L150" s="50">
        <v>5</v>
      </c>
      <c r="M150" s="30">
        <v>0</v>
      </c>
      <c r="N150" s="30">
        <v>0</v>
      </c>
      <c r="O150" s="30">
        <v>5</v>
      </c>
      <c r="P150" s="30" t="s">
        <v>175</v>
      </c>
      <c r="Q150" s="82"/>
    </row>
    <row r="151" spans="1:17" ht="43.2" x14ac:dyDescent="0.3">
      <c r="A151" s="53">
        <v>2014</v>
      </c>
      <c r="B151" s="53" t="s">
        <v>65</v>
      </c>
      <c r="C151" s="74" t="s">
        <v>246</v>
      </c>
      <c r="D151" s="54">
        <v>41879</v>
      </c>
      <c r="E151" s="74" t="s">
        <v>436</v>
      </c>
      <c r="F151" s="15" t="s">
        <v>193</v>
      </c>
      <c r="G151" s="88">
        <v>47742</v>
      </c>
      <c r="H151" s="91">
        <v>13645</v>
      </c>
      <c r="I151" s="53" t="s">
        <v>179</v>
      </c>
      <c r="J151" s="55" t="s">
        <v>337</v>
      </c>
      <c r="K151" s="21">
        <v>8</v>
      </c>
      <c r="L151" s="50">
        <v>1</v>
      </c>
      <c r="M151" s="49">
        <v>0</v>
      </c>
      <c r="N151" s="49">
        <v>0</v>
      </c>
      <c r="O151" s="49">
        <v>1</v>
      </c>
      <c r="P151" s="63" t="s">
        <v>141</v>
      </c>
      <c r="Q151" s="38" t="s">
        <v>641</v>
      </c>
    </row>
    <row r="152" spans="1:17" ht="43.2" x14ac:dyDescent="0.3">
      <c r="A152" s="53">
        <v>2013</v>
      </c>
      <c r="B152" s="53" t="s">
        <v>66</v>
      </c>
      <c r="C152" s="74" t="s">
        <v>246</v>
      </c>
      <c r="D152" s="54">
        <v>41582</v>
      </c>
      <c r="E152" s="74" t="s">
        <v>436</v>
      </c>
      <c r="F152" s="15" t="s">
        <v>193</v>
      </c>
      <c r="G152" s="94">
        <v>34462</v>
      </c>
      <c r="H152" s="91">
        <v>13800</v>
      </c>
      <c r="I152" s="53" t="s">
        <v>179</v>
      </c>
      <c r="J152" s="55" t="s">
        <v>426</v>
      </c>
      <c r="K152" s="81">
        <v>4</v>
      </c>
      <c r="L152" s="50">
        <v>1</v>
      </c>
      <c r="M152" s="49">
        <v>0</v>
      </c>
      <c r="N152" s="49">
        <v>0</v>
      </c>
      <c r="O152" s="49">
        <v>1</v>
      </c>
      <c r="P152" s="63" t="s">
        <v>141</v>
      </c>
      <c r="Q152" s="38" t="s">
        <v>642</v>
      </c>
    </row>
    <row r="153" spans="1:17" ht="43.2" x14ac:dyDescent="0.3">
      <c r="A153" s="56">
        <v>2014</v>
      </c>
      <c r="B153" s="56" t="s">
        <v>67</v>
      </c>
      <c r="C153" s="56" t="s">
        <v>246</v>
      </c>
      <c r="D153" s="54">
        <v>41886</v>
      </c>
      <c r="E153" s="56" t="s">
        <v>436</v>
      </c>
      <c r="F153" s="56" t="s">
        <v>193</v>
      </c>
      <c r="G153" s="94">
        <v>53972.5</v>
      </c>
      <c r="H153" s="91">
        <v>35945</v>
      </c>
      <c r="I153" s="56" t="s">
        <v>179</v>
      </c>
      <c r="J153" s="58" t="s">
        <v>336</v>
      </c>
      <c r="K153" s="26">
        <v>1</v>
      </c>
      <c r="L153" s="35">
        <v>1</v>
      </c>
      <c r="M153" s="39">
        <v>0</v>
      </c>
      <c r="N153" s="39">
        <v>0</v>
      </c>
      <c r="O153" s="39">
        <v>1</v>
      </c>
      <c r="P153" s="39" t="s">
        <v>141</v>
      </c>
      <c r="Q153" s="38" t="s">
        <v>643</v>
      </c>
    </row>
    <row r="154" spans="1:17" ht="43.2" x14ac:dyDescent="0.3">
      <c r="A154" s="56">
        <v>2014</v>
      </c>
      <c r="B154" s="56" t="s">
        <v>68</v>
      </c>
      <c r="C154" s="56" t="s">
        <v>246</v>
      </c>
      <c r="D154" s="54">
        <v>41864</v>
      </c>
      <c r="E154" s="56" t="s">
        <v>436</v>
      </c>
      <c r="F154" s="56" t="s">
        <v>193</v>
      </c>
      <c r="G154" s="94">
        <v>56801.4</v>
      </c>
      <c r="H154" s="91">
        <v>32249.5</v>
      </c>
      <c r="I154" s="56" t="s">
        <v>179</v>
      </c>
      <c r="J154" s="58" t="s">
        <v>335</v>
      </c>
      <c r="K154" s="26">
        <v>4</v>
      </c>
      <c r="L154" s="35">
        <v>1</v>
      </c>
      <c r="M154" s="39">
        <v>0</v>
      </c>
      <c r="N154" s="39">
        <v>0</v>
      </c>
      <c r="O154" s="39">
        <v>1</v>
      </c>
      <c r="P154" s="39" t="s">
        <v>141</v>
      </c>
      <c r="Q154" s="34" t="s">
        <v>643</v>
      </c>
    </row>
    <row r="155" spans="1:17" ht="43.2" x14ac:dyDescent="0.3">
      <c r="A155" s="56">
        <v>2014</v>
      </c>
      <c r="B155" s="56" t="s">
        <v>69</v>
      </c>
      <c r="C155" s="56" t="s">
        <v>246</v>
      </c>
      <c r="D155" s="7">
        <v>41849</v>
      </c>
      <c r="E155" s="56" t="s">
        <v>436</v>
      </c>
      <c r="F155" s="56" t="s">
        <v>193</v>
      </c>
      <c r="G155" s="86">
        <f>'[1]1.HPTFagreements'!$G$239</f>
        <v>19512</v>
      </c>
      <c r="H155" s="104">
        <f>'[1]1.HPTFagreements'!$N$239</f>
        <v>29834</v>
      </c>
      <c r="I155" s="56" t="s">
        <v>179</v>
      </c>
      <c r="J155" s="58" t="s">
        <v>334</v>
      </c>
      <c r="K155" s="26">
        <v>6</v>
      </c>
      <c r="L155" s="35">
        <v>1</v>
      </c>
      <c r="M155" s="35">
        <v>0</v>
      </c>
      <c r="N155" s="35">
        <v>0</v>
      </c>
      <c r="O155" s="35">
        <v>1</v>
      </c>
      <c r="P155" s="35" t="s">
        <v>141</v>
      </c>
      <c r="Q155" s="10"/>
    </row>
    <row r="156" spans="1:17" ht="100.8" x14ac:dyDescent="0.3">
      <c r="A156" s="56">
        <v>2014</v>
      </c>
      <c r="B156" s="56" t="s">
        <v>585</v>
      </c>
      <c r="C156" s="56" t="s">
        <v>246</v>
      </c>
      <c r="D156" s="8">
        <f>'[1]1.HPTFagreements'!$F$243</f>
        <v>41941</v>
      </c>
      <c r="E156" s="56" t="s">
        <v>150</v>
      </c>
      <c r="F156" s="56" t="s">
        <v>273</v>
      </c>
      <c r="G156" s="86">
        <f>'[1]1.HPTFagreements'!$G$243</f>
        <v>2510502</v>
      </c>
      <c r="H156" s="104">
        <f>'[1]1.HPTFagreements'!$N$243</f>
        <v>2546538.7599999998</v>
      </c>
      <c r="I156" s="56" t="s">
        <v>139</v>
      </c>
      <c r="J156" s="56" t="s">
        <v>586</v>
      </c>
      <c r="K156" s="26">
        <v>1</v>
      </c>
      <c r="L156" s="35">
        <v>4</v>
      </c>
      <c r="M156" s="39">
        <v>4</v>
      </c>
      <c r="N156" s="39">
        <v>0</v>
      </c>
      <c r="O156" s="39">
        <v>0</v>
      </c>
      <c r="P156" s="39" t="s">
        <v>290</v>
      </c>
      <c r="Q156" s="10"/>
    </row>
    <row r="157" spans="1:17" ht="43.2" x14ac:dyDescent="0.3">
      <c r="A157" s="53">
        <v>2014</v>
      </c>
      <c r="B157" s="53" t="s">
        <v>70</v>
      </c>
      <c r="C157" s="55" t="s">
        <v>246</v>
      </c>
      <c r="D157" s="1">
        <f>'[1]1.HPTFagreements'!$F$244</f>
        <v>41688</v>
      </c>
      <c r="E157" s="55" t="s">
        <v>436</v>
      </c>
      <c r="F157" s="15" t="s">
        <v>193</v>
      </c>
      <c r="G157" s="86">
        <f>'[1]1.HPTFagreements'!$G$244</f>
        <v>24716.45</v>
      </c>
      <c r="H157" s="100">
        <f>'[1]1.HPTFagreements'!$N$244</f>
        <v>24323.9</v>
      </c>
      <c r="I157" s="82" t="s">
        <v>179</v>
      </c>
      <c r="J157" s="15" t="s">
        <v>221</v>
      </c>
      <c r="K157" s="25">
        <v>4</v>
      </c>
      <c r="L157" s="50">
        <v>1</v>
      </c>
      <c r="M157" s="49">
        <v>0</v>
      </c>
      <c r="N157" s="49">
        <v>0</v>
      </c>
      <c r="O157" s="49">
        <v>1</v>
      </c>
      <c r="P157" s="49" t="s">
        <v>141</v>
      </c>
      <c r="Q157" s="82"/>
    </row>
    <row r="158" spans="1:17" ht="28.8" x14ac:dyDescent="0.3">
      <c r="A158" s="53">
        <v>2014</v>
      </c>
      <c r="B158" s="53" t="s">
        <v>71</v>
      </c>
      <c r="C158" s="74" t="s">
        <v>246</v>
      </c>
      <c r="D158" s="1">
        <v>41780</v>
      </c>
      <c r="E158" s="55" t="s">
        <v>436</v>
      </c>
      <c r="F158" s="15" t="s">
        <v>193</v>
      </c>
      <c r="G158" s="86">
        <v>38545.99</v>
      </c>
      <c r="H158" s="94">
        <v>34914.1</v>
      </c>
      <c r="I158" s="82" t="s">
        <v>179</v>
      </c>
      <c r="J158" s="53" t="s">
        <v>427</v>
      </c>
      <c r="K158" s="21">
        <v>4</v>
      </c>
      <c r="L158" s="50">
        <v>1</v>
      </c>
      <c r="M158" s="63" t="s">
        <v>141</v>
      </c>
      <c r="N158" s="63" t="s">
        <v>141</v>
      </c>
      <c r="O158" s="63" t="s">
        <v>141</v>
      </c>
      <c r="P158" s="63" t="s">
        <v>141</v>
      </c>
      <c r="Q158" s="82"/>
    </row>
    <row r="159" spans="1:17" ht="28.8" x14ac:dyDescent="0.3">
      <c r="A159" s="53">
        <v>2014</v>
      </c>
      <c r="B159" s="53" t="s">
        <v>72</v>
      </c>
      <c r="C159" s="74" t="s">
        <v>246</v>
      </c>
      <c r="D159" s="54">
        <v>41781</v>
      </c>
      <c r="E159" s="55" t="s">
        <v>436</v>
      </c>
      <c r="F159" s="15" t="s">
        <v>193</v>
      </c>
      <c r="G159" s="86">
        <v>20926.14</v>
      </c>
      <c r="H159" s="94">
        <v>16981.7</v>
      </c>
      <c r="I159" s="82" t="s">
        <v>179</v>
      </c>
      <c r="J159" s="15" t="s">
        <v>222</v>
      </c>
      <c r="K159" s="21">
        <v>5</v>
      </c>
      <c r="L159" s="50">
        <v>1</v>
      </c>
      <c r="M159" s="49">
        <v>0</v>
      </c>
      <c r="N159" s="49">
        <v>0</v>
      </c>
      <c r="O159" s="49">
        <v>1</v>
      </c>
      <c r="P159" s="63" t="s">
        <v>141</v>
      </c>
      <c r="Q159" s="82"/>
    </row>
    <row r="160" spans="1:17" ht="28.8" x14ac:dyDescent="0.3">
      <c r="A160" s="53">
        <v>2014</v>
      </c>
      <c r="B160" s="53" t="s">
        <v>73</v>
      </c>
      <c r="C160" s="55" t="s">
        <v>246</v>
      </c>
      <c r="D160" s="54">
        <v>41789</v>
      </c>
      <c r="E160" s="55" t="s">
        <v>436</v>
      </c>
      <c r="F160" s="15" t="s">
        <v>193</v>
      </c>
      <c r="G160" s="94">
        <v>53191.92</v>
      </c>
      <c r="H160" s="91">
        <v>30672.5</v>
      </c>
      <c r="I160" s="82" t="s">
        <v>179</v>
      </c>
      <c r="J160" s="53" t="s">
        <v>428</v>
      </c>
      <c r="K160" s="25">
        <v>5</v>
      </c>
      <c r="L160" s="50">
        <v>1</v>
      </c>
      <c r="M160" s="50">
        <v>0</v>
      </c>
      <c r="N160" s="49">
        <v>0</v>
      </c>
      <c r="O160" s="49">
        <v>1</v>
      </c>
      <c r="P160" s="49" t="s">
        <v>141</v>
      </c>
      <c r="Q160" s="38"/>
    </row>
    <row r="161" spans="1:17" ht="28.8" x14ac:dyDescent="0.3">
      <c r="A161" s="53">
        <v>2014</v>
      </c>
      <c r="B161" s="53" t="s">
        <v>74</v>
      </c>
      <c r="C161" s="55" t="s">
        <v>246</v>
      </c>
      <c r="D161" s="54">
        <v>41851</v>
      </c>
      <c r="E161" s="55" t="s">
        <v>436</v>
      </c>
      <c r="F161" s="15" t="s">
        <v>193</v>
      </c>
      <c r="G161" s="88">
        <v>34140</v>
      </c>
      <c r="H161" s="91">
        <v>44337</v>
      </c>
      <c r="I161" s="82" t="s">
        <v>179</v>
      </c>
      <c r="J161" s="53" t="s">
        <v>331</v>
      </c>
      <c r="K161" s="25">
        <v>5</v>
      </c>
      <c r="L161" s="50">
        <v>1</v>
      </c>
      <c r="M161" s="50">
        <v>0</v>
      </c>
      <c r="N161" s="49">
        <v>0</v>
      </c>
      <c r="O161" s="49">
        <v>1</v>
      </c>
      <c r="P161" s="49" t="s">
        <v>141</v>
      </c>
      <c r="Q161" s="82"/>
    </row>
    <row r="162" spans="1:17" ht="28.8" x14ac:dyDescent="0.3">
      <c r="A162" s="53">
        <v>2014</v>
      </c>
      <c r="B162" s="53" t="s">
        <v>75</v>
      </c>
      <c r="C162" s="55" t="s">
        <v>246</v>
      </c>
      <c r="D162" s="54">
        <v>41886</v>
      </c>
      <c r="E162" s="55" t="s">
        <v>436</v>
      </c>
      <c r="F162" s="15" t="s">
        <v>193</v>
      </c>
      <c r="G162" s="94">
        <v>55485.7</v>
      </c>
      <c r="H162" s="91">
        <v>38840</v>
      </c>
      <c r="I162" s="82" t="s">
        <v>179</v>
      </c>
      <c r="J162" s="53" t="s">
        <v>333</v>
      </c>
      <c r="K162" s="25">
        <v>5</v>
      </c>
      <c r="L162" s="50">
        <v>1</v>
      </c>
      <c r="M162" s="50">
        <v>0</v>
      </c>
      <c r="N162" s="49">
        <v>0</v>
      </c>
      <c r="O162" s="49">
        <v>1</v>
      </c>
      <c r="P162" s="49" t="s">
        <v>141</v>
      </c>
      <c r="Q162" s="38"/>
    </row>
    <row r="163" spans="1:17" ht="28.8" x14ac:dyDescent="0.3">
      <c r="A163" s="53">
        <v>2014</v>
      </c>
      <c r="B163" s="3" t="s">
        <v>76</v>
      </c>
      <c r="C163" s="74" t="s">
        <v>246</v>
      </c>
      <c r="D163" s="54">
        <v>41773</v>
      </c>
      <c r="E163" s="74" t="s">
        <v>436</v>
      </c>
      <c r="F163" s="15" t="s">
        <v>193</v>
      </c>
      <c r="G163" s="86">
        <v>21857.200000000001</v>
      </c>
      <c r="H163" s="94">
        <v>21752.6</v>
      </c>
      <c r="I163" s="82" t="s">
        <v>179</v>
      </c>
      <c r="J163" s="53" t="s">
        <v>332</v>
      </c>
      <c r="K163" s="21">
        <v>5</v>
      </c>
      <c r="L163" s="28">
        <v>1</v>
      </c>
      <c r="M163" s="49">
        <v>0</v>
      </c>
      <c r="N163" s="49">
        <v>0</v>
      </c>
      <c r="O163" s="49">
        <v>1</v>
      </c>
      <c r="P163" s="63" t="s">
        <v>141</v>
      </c>
      <c r="Q163" s="82"/>
    </row>
    <row r="164" spans="1:17" ht="57.6" x14ac:dyDescent="0.3">
      <c r="A164" s="53">
        <v>2014</v>
      </c>
      <c r="B164" s="53" t="s">
        <v>587</v>
      </c>
      <c r="C164" s="74" t="s">
        <v>288</v>
      </c>
      <c r="D164" s="54">
        <v>41848</v>
      </c>
      <c r="E164" s="74" t="s">
        <v>150</v>
      </c>
      <c r="F164" s="74" t="s">
        <v>287</v>
      </c>
      <c r="G164" s="86">
        <v>250000</v>
      </c>
      <c r="H164" s="94">
        <v>250000</v>
      </c>
      <c r="I164" s="74" t="s">
        <v>139</v>
      </c>
      <c r="J164" s="74" t="s">
        <v>289</v>
      </c>
      <c r="K164" s="21">
        <v>7</v>
      </c>
      <c r="L164" s="50">
        <v>70</v>
      </c>
      <c r="M164" s="30">
        <v>23</v>
      </c>
      <c r="N164" s="30">
        <v>0</v>
      </c>
      <c r="O164" s="30">
        <v>47</v>
      </c>
      <c r="P164" s="63" t="s">
        <v>141</v>
      </c>
      <c r="Q164" s="82"/>
    </row>
    <row r="165" spans="1:17" ht="28.8" x14ac:dyDescent="0.3">
      <c r="A165" s="53">
        <v>2014</v>
      </c>
      <c r="B165" s="53" t="s">
        <v>77</v>
      </c>
      <c r="C165" s="74" t="s">
        <v>246</v>
      </c>
      <c r="D165" s="54">
        <v>41934</v>
      </c>
      <c r="E165" s="74" t="s">
        <v>436</v>
      </c>
      <c r="F165" s="74" t="s">
        <v>273</v>
      </c>
      <c r="G165" s="86">
        <v>8569</v>
      </c>
      <c r="H165" s="94">
        <v>7790</v>
      </c>
      <c r="I165" s="74" t="s">
        <v>179</v>
      </c>
      <c r="J165" s="74" t="s">
        <v>330</v>
      </c>
      <c r="K165" s="21">
        <v>1</v>
      </c>
      <c r="L165" s="50">
        <v>1</v>
      </c>
      <c r="M165" s="30" t="s">
        <v>141</v>
      </c>
      <c r="N165" s="30" t="s">
        <v>141</v>
      </c>
      <c r="O165" s="30" t="s">
        <v>141</v>
      </c>
      <c r="P165" s="30" t="s">
        <v>141</v>
      </c>
      <c r="Q165" s="82"/>
    </row>
    <row r="166" spans="1:17" ht="86.4" x14ac:dyDescent="0.3">
      <c r="A166" s="53">
        <v>2014</v>
      </c>
      <c r="B166" s="53" t="s">
        <v>78</v>
      </c>
      <c r="C166" s="74" t="s">
        <v>246</v>
      </c>
      <c r="D166" s="54">
        <v>41879</v>
      </c>
      <c r="E166" s="74" t="s">
        <v>436</v>
      </c>
      <c r="F166" s="74" t="s">
        <v>273</v>
      </c>
      <c r="G166" s="86">
        <v>10816.3</v>
      </c>
      <c r="H166" s="94">
        <v>14658</v>
      </c>
      <c r="I166" s="74" t="s">
        <v>179</v>
      </c>
      <c r="J166" s="74" t="s">
        <v>329</v>
      </c>
      <c r="K166" s="21">
        <v>1</v>
      </c>
      <c r="L166" s="50">
        <v>1</v>
      </c>
      <c r="M166" s="30" t="s">
        <v>141</v>
      </c>
      <c r="N166" s="30" t="s">
        <v>141</v>
      </c>
      <c r="O166" s="30" t="s">
        <v>141</v>
      </c>
      <c r="P166" s="30" t="s">
        <v>141</v>
      </c>
      <c r="Q166" s="53" t="s">
        <v>671</v>
      </c>
    </row>
    <row r="167" spans="1:17" ht="57.6" x14ac:dyDescent="0.3">
      <c r="A167" s="53">
        <v>2014</v>
      </c>
      <c r="B167" s="53" t="s">
        <v>588</v>
      </c>
      <c r="C167" s="74" t="s">
        <v>246</v>
      </c>
      <c r="D167" s="54">
        <v>41983</v>
      </c>
      <c r="E167" s="74" t="s">
        <v>150</v>
      </c>
      <c r="F167" s="74" t="s">
        <v>142</v>
      </c>
      <c r="G167" s="86">
        <v>6750000</v>
      </c>
      <c r="H167" s="94">
        <v>6750000</v>
      </c>
      <c r="I167" s="74" t="s">
        <v>139</v>
      </c>
      <c r="J167" s="74" t="s">
        <v>271</v>
      </c>
      <c r="K167" s="21">
        <v>4</v>
      </c>
      <c r="L167" s="50">
        <v>81</v>
      </c>
      <c r="M167" s="30">
        <v>0</v>
      </c>
      <c r="N167" s="30">
        <v>0</v>
      </c>
      <c r="O167" s="30">
        <v>81</v>
      </c>
      <c r="P167" s="30" t="s">
        <v>143</v>
      </c>
      <c r="Q167" s="82"/>
    </row>
    <row r="168" spans="1:17" ht="28.8" x14ac:dyDescent="0.3">
      <c r="A168" s="53">
        <v>2014</v>
      </c>
      <c r="B168" s="53" t="s">
        <v>79</v>
      </c>
      <c r="C168" s="74" t="s">
        <v>246</v>
      </c>
      <c r="D168" s="59">
        <v>41941</v>
      </c>
      <c r="E168" s="74" t="s">
        <v>436</v>
      </c>
      <c r="F168" s="74" t="s">
        <v>273</v>
      </c>
      <c r="G168" s="86">
        <v>7628.5</v>
      </c>
      <c r="H168" s="94">
        <v>7628.5</v>
      </c>
      <c r="I168" s="74" t="s">
        <v>179</v>
      </c>
      <c r="J168" s="74" t="s">
        <v>328</v>
      </c>
      <c r="K168" s="21">
        <v>6</v>
      </c>
      <c r="L168" s="50">
        <v>1</v>
      </c>
      <c r="M168" s="30" t="s">
        <v>141</v>
      </c>
      <c r="N168" s="30" t="s">
        <v>141</v>
      </c>
      <c r="O168" s="30" t="s">
        <v>141</v>
      </c>
      <c r="P168" s="30" t="s">
        <v>141</v>
      </c>
      <c r="Q168" s="82"/>
    </row>
    <row r="169" spans="1:17" ht="86.4" x14ac:dyDescent="0.3">
      <c r="A169" s="53">
        <v>2014</v>
      </c>
      <c r="B169" s="53" t="s">
        <v>80</v>
      </c>
      <c r="C169" s="74" t="s">
        <v>246</v>
      </c>
      <c r="D169" s="59">
        <v>41879</v>
      </c>
      <c r="E169" s="74" t="s">
        <v>436</v>
      </c>
      <c r="F169" s="74" t="s">
        <v>670</v>
      </c>
      <c r="G169" s="86">
        <v>34729.199999999997</v>
      </c>
      <c r="H169" s="94">
        <v>20925</v>
      </c>
      <c r="I169" s="74" t="s">
        <v>179</v>
      </c>
      <c r="J169" s="74" t="s">
        <v>327</v>
      </c>
      <c r="K169" s="21">
        <v>5</v>
      </c>
      <c r="L169" s="50">
        <v>1</v>
      </c>
      <c r="M169" s="30" t="s">
        <v>141</v>
      </c>
      <c r="N169" s="30" t="s">
        <v>141</v>
      </c>
      <c r="O169" s="30" t="s">
        <v>141</v>
      </c>
      <c r="P169" s="30" t="s">
        <v>141</v>
      </c>
      <c r="Q169" s="82"/>
    </row>
    <row r="170" spans="1:17" ht="28.8" x14ac:dyDescent="0.3">
      <c r="A170" s="53">
        <v>2014</v>
      </c>
      <c r="B170" s="53" t="s">
        <v>81</v>
      </c>
      <c r="C170" s="74" t="s">
        <v>246</v>
      </c>
      <c r="D170" s="59">
        <v>41892</v>
      </c>
      <c r="E170" s="74" t="s">
        <v>436</v>
      </c>
      <c r="F170" s="74" t="s">
        <v>273</v>
      </c>
      <c r="G170" s="86">
        <v>20302.7</v>
      </c>
      <c r="H170" s="91">
        <v>18881.5</v>
      </c>
      <c r="I170" s="74" t="s">
        <v>179</v>
      </c>
      <c r="J170" s="74" t="s">
        <v>280</v>
      </c>
      <c r="K170" s="21">
        <v>8</v>
      </c>
      <c r="L170" s="50">
        <v>1</v>
      </c>
      <c r="M170" s="30" t="s">
        <v>141</v>
      </c>
      <c r="N170" s="30" t="s">
        <v>141</v>
      </c>
      <c r="O170" s="30" t="s">
        <v>141</v>
      </c>
      <c r="P170" s="30" t="s">
        <v>141</v>
      </c>
      <c r="Q170" s="38"/>
    </row>
    <row r="171" spans="1:17" ht="28.8" x14ac:dyDescent="0.3">
      <c r="A171" s="53">
        <v>2015</v>
      </c>
      <c r="B171" s="53" t="s">
        <v>82</v>
      </c>
      <c r="C171" s="74" t="s">
        <v>246</v>
      </c>
      <c r="D171" s="54">
        <v>42244</v>
      </c>
      <c r="E171" s="74" t="s">
        <v>436</v>
      </c>
      <c r="F171" s="74" t="s">
        <v>273</v>
      </c>
      <c r="G171" s="89">
        <v>9170</v>
      </c>
      <c r="H171" s="94">
        <v>9170</v>
      </c>
      <c r="I171" s="74" t="s">
        <v>179</v>
      </c>
      <c r="J171" s="74" t="s">
        <v>326</v>
      </c>
      <c r="K171" s="21">
        <v>5</v>
      </c>
      <c r="L171" s="50">
        <v>1</v>
      </c>
      <c r="M171" s="30" t="s">
        <v>141</v>
      </c>
      <c r="N171" s="30" t="s">
        <v>141</v>
      </c>
      <c r="O171" s="30" t="s">
        <v>141</v>
      </c>
      <c r="P171" s="30" t="s">
        <v>141</v>
      </c>
      <c r="Q171" s="82"/>
    </row>
    <row r="172" spans="1:17" ht="28.8" x14ac:dyDescent="0.3">
      <c r="A172" s="53">
        <v>2015</v>
      </c>
      <c r="B172" s="53" t="s">
        <v>83</v>
      </c>
      <c r="C172" s="74" t="s">
        <v>246</v>
      </c>
      <c r="D172" s="54">
        <v>42241</v>
      </c>
      <c r="E172" s="74" t="s">
        <v>436</v>
      </c>
      <c r="F172" s="74" t="s">
        <v>273</v>
      </c>
      <c r="G172" s="88">
        <v>30819</v>
      </c>
      <c r="H172" s="91">
        <v>30819</v>
      </c>
      <c r="I172" s="74" t="s">
        <v>179</v>
      </c>
      <c r="J172" s="74" t="s">
        <v>325</v>
      </c>
      <c r="K172" s="21">
        <v>4</v>
      </c>
      <c r="L172" s="50">
        <v>1</v>
      </c>
      <c r="M172" s="30">
        <v>0</v>
      </c>
      <c r="N172" s="30">
        <v>0</v>
      </c>
      <c r="O172" s="30">
        <v>1</v>
      </c>
      <c r="P172" s="30" t="s">
        <v>141</v>
      </c>
      <c r="Q172" s="38"/>
    </row>
    <row r="173" spans="1:17" ht="28.8" x14ac:dyDescent="0.3">
      <c r="A173" s="53">
        <v>2015</v>
      </c>
      <c r="B173" s="53" t="s">
        <v>84</v>
      </c>
      <c r="C173" s="74" t="s">
        <v>246</v>
      </c>
      <c r="D173" s="54">
        <v>42115</v>
      </c>
      <c r="E173" s="74" t="s">
        <v>436</v>
      </c>
      <c r="F173" s="74" t="s">
        <v>273</v>
      </c>
      <c r="G173" s="89">
        <v>52276</v>
      </c>
      <c r="H173" s="92">
        <v>9380</v>
      </c>
      <c r="I173" s="74" t="s">
        <v>179</v>
      </c>
      <c r="J173" s="74" t="s">
        <v>324</v>
      </c>
      <c r="K173" s="21">
        <v>5</v>
      </c>
      <c r="L173" s="50">
        <v>1</v>
      </c>
      <c r="M173" s="30" t="s">
        <v>141</v>
      </c>
      <c r="N173" s="30" t="s">
        <v>141</v>
      </c>
      <c r="O173" s="30" t="s">
        <v>141</v>
      </c>
      <c r="P173" s="30" t="s">
        <v>141</v>
      </c>
      <c r="Q173" s="82"/>
    </row>
    <row r="174" spans="1:17" ht="28.8" x14ac:dyDescent="0.3">
      <c r="A174" s="53">
        <v>2015</v>
      </c>
      <c r="B174" s="53" t="s">
        <v>85</v>
      </c>
      <c r="C174" s="74" t="s">
        <v>246</v>
      </c>
      <c r="D174" s="54">
        <v>42262</v>
      </c>
      <c r="E174" s="74" t="s">
        <v>436</v>
      </c>
      <c r="F174" s="74" t="s">
        <v>273</v>
      </c>
      <c r="G174" s="89">
        <v>10629</v>
      </c>
      <c r="H174" s="92">
        <v>10629</v>
      </c>
      <c r="I174" s="74" t="s">
        <v>179</v>
      </c>
      <c r="J174" s="74" t="s">
        <v>429</v>
      </c>
      <c r="K174" s="21">
        <v>5</v>
      </c>
      <c r="L174" s="50">
        <v>1</v>
      </c>
      <c r="M174" s="30" t="s">
        <v>141</v>
      </c>
      <c r="N174" s="30" t="s">
        <v>141</v>
      </c>
      <c r="O174" s="30" t="s">
        <v>141</v>
      </c>
      <c r="P174" s="30" t="s">
        <v>141</v>
      </c>
      <c r="Q174" s="82"/>
    </row>
    <row r="175" spans="1:17" ht="43.2" x14ac:dyDescent="0.3">
      <c r="A175" s="53">
        <v>2015</v>
      </c>
      <c r="B175" s="53" t="s">
        <v>86</v>
      </c>
      <c r="C175" s="74" t="s">
        <v>246</v>
      </c>
      <c r="D175" s="54">
        <v>42082</v>
      </c>
      <c r="E175" s="74" t="s">
        <v>436</v>
      </c>
      <c r="F175" s="74" t="s">
        <v>589</v>
      </c>
      <c r="G175" s="88">
        <v>52742</v>
      </c>
      <c r="H175" s="91">
        <v>52742</v>
      </c>
      <c r="I175" s="74" t="s">
        <v>179</v>
      </c>
      <c r="J175" s="74" t="s">
        <v>323</v>
      </c>
      <c r="K175" s="21">
        <v>6</v>
      </c>
      <c r="L175" s="50">
        <v>1</v>
      </c>
      <c r="M175" s="30" t="s">
        <v>141</v>
      </c>
      <c r="N175" s="30" t="s">
        <v>141</v>
      </c>
      <c r="O175" s="30" t="s">
        <v>141</v>
      </c>
      <c r="P175" s="30" t="s">
        <v>141</v>
      </c>
      <c r="Q175" s="38" t="s">
        <v>590</v>
      </c>
    </row>
    <row r="176" spans="1:17" ht="28.8" x14ac:dyDescent="0.3">
      <c r="A176" s="53">
        <v>2015</v>
      </c>
      <c r="B176" s="53" t="s">
        <v>87</v>
      </c>
      <c r="C176" s="74" t="s">
        <v>246</v>
      </c>
      <c r="D176" s="54">
        <v>42158</v>
      </c>
      <c r="E176" s="74" t="s">
        <v>436</v>
      </c>
      <c r="F176" s="74" t="s">
        <v>273</v>
      </c>
      <c r="G176" s="86">
        <v>13431</v>
      </c>
      <c r="H176" s="94">
        <v>13431</v>
      </c>
      <c r="I176" s="74" t="s">
        <v>179</v>
      </c>
      <c r="J176" s="74" t="s">
        <v>286</v>
      </c>
      <c r="K176" s="21">
        <v>5</v>
      </c>
      <c r="L176" s="50">
        <v>1</v>
      </c>
      <c r="M176" s="30" t="s">
        <v>141</v>
      </c>
      <c r="N176" s="30" t="s">
        <v>141</v>
      </c>
      <c r="O176" s="30" t="s">
        <v>141</v>
      </c>
      <c r="P176" s="30" t="s">
        <v>141</v>
      </c>
      <c r="Q176" s="82"/>
    </row>
    <row r="177" spans="1:17" ht="28.8" x14ac:dyDescent="0.3">
      <c r="A177" s="53">
        <v>2015</v>
      </c>
      <c r="B177" s="53" t="s">
        <v>88</v>
      </c>
      <c r="C177" s="74" t="s">
        <v>246</v>
      </c>
      <c r="D177" s="54">
        <v>42101</v>
      </c>
      <c r="E177" s="74" t="s">
        <v>436</v>
      </c>
      <c r="F177" s="74" t="s">
        <v>273</v>
      </c>
      <c r="G177" s="86">
        <v>6660.6</v>
      </c>
      <c r="H177" s="94">
        <v>6055</v>
      </c>
      <c r="I177" s="74" t="s">
        <v>179</v>
      </c>
      <c r="J177" s="74" t="s">
        <v>322</v>
      </c>
      <c r="K177" s="21">
        <v>7</v>
      </c>
      <c r="L177" s="50">
        <v>1</v>
      </c>
      <c r="M177" s="30" t="s">
        <v>141</v>
      </c>
      <c r="N177" s="30" t="s">
        <v>141</v>
      </c>
      <c r="O177" s="30" t="s">
        <v>141</v>
      </c>
      <c r="P177" s="30" t="s">
        <v>141</v>
      </c>
      <c r="Q177" s="82"/>
    </row>
    <row r="178" spans="1:17" ht="43.2" x14ac:dyDescent="0.3">
      <c r="A178" s="53">
        <v>2015</v>
      </c>
      <c r="B178" s="53" t="s">
        <v>89</v>
      </c>
      <c r="C178" s="74" t="s">
        <v>246</v>
      </c>
      <c r="D178" s="54">
        <v>42249</v>
      </c>
      <c r="E178" s="74" t="s">
        <v>436</v>
      </c>
      <c r="F178" s="74" t="s">
        <v>273</v>
      </c>
      <c r="G178" s="88">
        <v>15070</v>
      </c>
      <c r="H178" s="91">
        <v>13700</v>
      </c>
      <c r="I178" s="74" t="s">
        <v>179</v>
      </c>
      <c r="J178" s="74" t="s">
        <v>321</v>
      </c>
      <c r="K178" s="21">
        <v>5</v>
      </c>
      <c r="L178" s="50">
        <v>1</v>
      </c>
      <c r="M178" s="50" t="s">
        <v>141</v>
      </c>
      <c r="N178" s="50" t="s">
        <v>141</v>
      </c>
      <c r="O178" s="50" t="s">
        <v>141</v>
      </c>
      <c r="P178" s="50" t="s">
        <v>141</v>
      </c>
      <c r="Q178" s="38" t="s">
        <v>590</v>
      </c>
    </row>
    <row r="179" spans="1:17" ht="28.8" x14ac:dyDescent="0.3">
      <c r="A179" s="53">
        <v>2015</v>
      </c>
      <c r="B179" s="53" t="s">
        <v>90</v>
      </c>
      <c r="C179" s="74" t="s">
        <v>246</v>
      </c>
      <c r="D179" s="54">
        <v>42011</v>
      </c>
      <c r="E179" s="74" t="s">
        <v>436</v>
      </c>
      <c r="F179" s="74" t="s">
        <v>273</v>
      </c>
      <c r="G179" s="88">
        <v>8958.4</v>
      </c>
      <c r="H179" s="94">
        <v>8958.4</v>
      </c>
      <c r="I179" s="74" t="s">
        <v>179</v>
      </c>
      <c r="J179" s="74" t="s">
        <v>320</v>
      </c>
      <c r="K179" s="21">
        <v>7</v>
      </c>
      <c r="L179" s="50">
        <v>1</v>
      </c>
      <c r="M179" s="30" t="s">
        <v>141</v>
      </c>
      <c r="N179" s="30" t="s">
        <v>141</v>
      </c>
      <c r="O179" s="30" t="s">
        <v>141</v>
      </c>
      <c r="P179" s="30" t="s">
        <v>141</v>
      </c>
      <c r="Q179" s="82"/>
    </row>
    <row r="180" spans="1:17" ht="28.8" x14ac:dyDescent="0.3">
      <c r="A180" s="53">
        <v>2015</v>
      </c>
      <c r="B180" s="53" t="s">
        <v>91</v>
      </c>
      <c r="C180" s="74" t="s">
        <v>246</v>
      </c>
      <c r="D180" s="54">
        <v>42235</v>
      </c>
      <c r="E180" s="74" t="s">
        <v>436</v>
      </c>
      <c r="F180" s="74" t="s">
        <v>273</v>
      </c>
      <c r="G180" s="88">
        <v>14630</v>
      </c>
      <c r="H180" s="91">
        <v>13300</v>
      </c>
      <c r="I180" s="74" t="s">
        <v>179</v>
      </c>
      <c r="J180" s="74" t="s">
        <v>319</v>
      </c>
      <c r="K180" s="21">
        <v>7</v>
      </c>
      <c r="L180" s="50">
        <v>1</v>
      </c>
      <c r="M180" s="30" t="s">
        <v>141</v>
      </c>
      <c r="N180" s="30" t="s">
        <v>141</v>
      </c>
      <c r="O180" s="30" t="s">
        <v>141</v>
      </c>
      <c r="P180" s="30" t="s">
        <v>141</v>
      </c>
      <c r="Q180" s="82"/>
    </row>
    <row r="181" spans="1:17" ht="86.4" x14ac:dyDescent="0.3">
      <c r="A181" s="53">
        <v>2015</v>
      </c>
      <c r="B181" s="70" t="s">
        <v>92</v>
      </c>
      <c r="C181" s="73" t="s">
        <v>246</v>
      </c>
      <c r="D181" s="54">
        <v>42075</v>
      </c>
      <c r="E181" s="74" t="s">
        <v>436</v>
      </c>
      <c r="F181" s="74" t="s">
        <v>591</v>
      </c>
      <c r="G181" s="88">
        <v>46157</v>
      </c>
      <c r="H181" s="91">
        <v>42870</v>
      </c>
      <c r="I181" s="74" t="s">
        <v>179</v>
      </c>
      <c r="J181" s="74" t="s">
        <v>318</v>
      </c>
      <c r="K181" s="21">
        <v>5</v>
      </c>
      <c r="L181" s="32">
        <v>1</v>
      </c>
      <c r="M181" s="42" t="s">
        <v>141</v>
      </c>
      <c r="N181" s="42" t="s">
        <v>141</v>
      </c>
      <c r="O181" s="42" t="s">
        <v>141</v>
      </c>
      <c r="P181" s="42" t="s">
        <v>141</v>
      </c>
      <c r="Q181" s="38" t="s">
        <v>590</v>
      </c>
    </row>
    <row r="182" spans="1:17" ht="43.2" x14ac:dyDescent="0.3">
      <c r="A182" s="53">
        <v>2015</v>
      </c>
      <c r="B182" s="53" t="s">
        <v>93</v>
      </c>
      <c r="C182" s="74" t="s">
        <v>246</v>
      </c>
      <c r="D182" s="54">
        <v>42115</v>
      </c>
      <c r="E182" s="74" t="s">
        <v>150</v>
      </c>
      <c r="F182" s="74" t="s">
        <v>437</v>
      </c>
      <c r="G182" s="86">
        <v>2600000</v>
      </c>
      <c r="H182" s="94">
        <v>2597530.0000000005</v>
      </c>
      <c r="I182" s="74" t="s">
        <v>139</v>
      </c>
      <c r="J182" s="74" t="s">
        <v>317</v>
      </c>
      <c r="K182" s="21">
        <v>4</v>
      </c>
      <c r="L182" s="50" t="s">
        <v>138</v>
      </c>
      <c r="M182" s="30" t="s">
        <v>141</v>
      </c>
      <c r="N182" s="30" t="s">
        <v>141</v>
      </c>
      <c r="O182" s="30" t="s">
        <v>141</v>
      </c>
      <c r="P182" s="30" t="s">
        <v>141</v>
      </c>
      <c r="Q182" s="82"/>
    </row>
    <row r="183" spans="1:17" ht="86.4" x14ac:dyDescent="0.3">
      <c r="A183" s="53">
        <v>2015</v>
      </c>
      <c r="B183" s="53" t="s">
        <v>94</v>
      </c>
      <c r="C183" s="74" t="s">
        <v>246</v>
      </c>
      <c r="D183" s="54">
        <v>42277</v>
      </c>
      <c r="E183" s="74" t="s">
        <v>150</v>
      </c>
      <c r="F183" s="82" t="s">
        <v>218</v>
      </c>
      <c r="G183" s="86">
        <v>4100000</v>
      </c>
      <c r="H183" s="94">
        <v>3035234.7</v>
      </c>
      <c r="I183" s="74" t="s">
        <v>139</v>
      </c>
      <c r="J183" s="15" t="s">
        <v>220</v>
      </c>
      <c r="K183" s="21">
        <v>8</v>
      </c>
      <c r="L183" s="50">
        <v>108</v>
      </c>
      <c r="M183" s="27" t="s">
        <v>141</v>
      </c>
      <c r="N183" s="27" t="s">
        <v>141</v>
      </c>
      <c r="O183" s="27" t="s">
        <v>141</v>
      </c>
      <c r="P183" s="27" t="s">
        <v>143</v>
      </c>
      <c r="Q183" s="82"/>
    </row>
    <row r="184" spans="1:17" ht="28.8" x14ac:dyDescent="0.3">
      <c r="A184" s="53">
        <v>2015</v>
      </c>
      <c r="B184" s="53" t="s">
        <v>95</v>
      </c>
      <c r="C184" s="74" t="s">
        <v>246</v>
      </c>
      <c r="D184" s="54">
        <v>42165</v>
      </c>
      <c r="E184" s="74" t="s">
        <v>436</v>
      </c>
      <c r="F184" s="74" t="s">
        <v>273</v>
      </c>
      <c r="G184" s="86">
        <v>10716.3</v>
      </c>
      <c r="H184" s="94">
        <v>9716</v>
      </c>
      <c r="I184" s="74" t="s">
        <v>179</v>
      </c>
      <c r="J184" s="53" t="s">
        <v>316</v>
      </c>
      <c r="K184" s="21">
        <v>8</v>
      </c>
      <c r="L184" s="50">
        <v>1</v>
      </c>
      <c r="M184" s="30" t="s">
        <v>141</v>
      </c>
      <c r="N184" s="30" t="s">
        <v>141</v>
      </c>
      <c r="O184" s="30" t="s">
        <v>141</v>
      </c>
      <c r="P184" s="30" t="s">
        <v>141</v>
      </c>
      <c r="Q184" s="82"/>
    </row>
    <row r="185" spans="1:17" ht="57.6" x14ac:dyDescent="0.3">
      <c r="A185" s="53">
        <v>2015</v>
      </c>
      <c r="B185" s="53" t="s">
        <v>96</v>
      </c>
      <c r="C185" s="74" t="s">
        <v>246</v>
      </c>
      <c r="D185" s="54">
        <v>42277</v>
      </c>
      <c r="E185" s="74" t="s">
        <v>150</v>
      </c>
      <c r="F185" s="15" t="s">
        <v>217</v>
      </c>
      <c r="G185" s="86">
        <v>6500000</v>
      </c>
      <c r="H185" s="94">
        <v>4979751.9800000004</v>
      </c>
      <c r="I185" s="15" t="s">
        <v>139</v>
      </c>
      <c r="J185" s="15" t="s">
        <v>212</v>
      </c>
      <c r="K185" s="21">
        <v>8</v>
      </c>
      <c r="L185" s="50">
        <v>195</v>
      </c>
      <c r="M185" s="49">
        <v>0</v>
      </c>
      <c r="N185" s="30" t="s">
        <v>141</v>
      </c>
      <c r="O185" s="49">
        <v>0</v>
      </c>
      <c r="P185" s="49" t="s">
        <v>143</v>
      </c>
      <c r="Q185" s="82"/>
    </row>
    <row r="186" spans="1:17" ht="100.8" x14ac:dyDescent="0.3">
      <c r="A186" s="53">
        <v>2015</v>
      </c>
      <c r="B186" s="53" t="s">
        <v>459</v>
      </c>
      <c r="C186" s="74" t="s">
        <v>246</v>
      </c>
      <c r="D186" s="54">
        <v>42171</v>
      </c>
      <c r="E186" s="74" t="s">
        <v>150</v>
      </c>
      <c r="F186" s="53" t="s">
        <v>593</v>
      </c>
      <c r="G186" s="86">
        <v>435410</v>
      </c>
      <c r="H186" s="94">
        <v>355823.97</v>
      </c>
      <c r="I186" s="15" t="s">
        <v>139</v>
      </c>
      <c r="J186" s="15" t="s">
        <v>213</v>
      </c>
      <c r="K186" s="21">
        <v>4</v>
      </c>
      <c r="L186" s="50">
        <v>7</v>
      </c>
      <c r="M186" s="49">
        <v>5</v>
      </c>
      <c r="N186" s="49">
        <v>2</v>
      </c>
      <c r="O186" s="49">
        <v>0</v>
      </c>
      <c r="P186" s="49" t="s">
        <v>143</v>
      </c>
      <c r="Q186" s="82" t="s">
        <v>594</v>
      </c>
    </row>
    <row r="187" spans="1:17" ht="86.4" x14ac:dyDescent="0.3">
      <c r="A187" s="53">
        <v>2015</v>
      </c>
      <c r="B187" s="53" t="s">
        <v>595</v>
      </c>
      <c r="C187" s="74" t="s">
        <v>246</v>
      </c>
      <c r="D187" s="54">
        <v>42277</v>
      </c>
      <c r="E187" s="74" t="s">
        <v>150</v>
      </c>
      <c r="F187" s="15" t="s">
        <v>218</v>
      </c>
      <c r="G187" s="86">
        <v>109000</v>
      </c>
      <c r="H187" s="94">
        <v>107681.5</v>
      </c>
      <c r="I187" s="15" t="s">
        <v>139</v>
      </c>
      <c r="J187" s="15" t="s">
        <v>214</v>
      </c>
      <c r="K187" s="21">
        <v>7</v>
      </c>
      <c r="L187" s="50">
        <v>6</v>
      </c>
      <c r="M187" s="49">
        <v>6</v>
      </c>
      <c r="N187" s="49">
        <v>0</v>
      </c>
      <c r="O187" s="49">
        <v>0</v>
      </c>
      <c r="P187" s="49" t="s">
        <v>219</v>
      </c>
      <c r="Q187" s="82" t="s">
        <v>596</v>
      </c>
    </row>
    <row r="188" spans="1:17" ht="43.2" x14ac:dyDescent="0.3">
      <c r="A188" s="53">
        <v>2006</v>
      </c>
      <c r="B188" s="53" t="s">
        <v>597</v>
      </c>
      <c r="C188" s="74" t="s">
        <v>246</v>
      </c>
      <c r="D188" s="54">
        <v>38912</v>
      </c>
      <c r="E188" s="74" t="s">
        <v>150</v>
      </c>
      <c r="F188" s="53" t="s">
        <v>598</v>
      </c>
      <c r="G188" s="88">
        <v>2645964</v>
      </c>
      <c r="H188" s="91">
        <v>2438857.77</v>
      </c>
      <c r="I188" s="74" t="s">
        <v>139</v>
      </c>
      <c r="J188" s="15" t="s">
        <v>215</v>
      </c>
      <c r="K188" s="21">
        <v>1</v>
      </c>
      <c r="L188" s="50">
        <v>10</v>
      </c>
      <c r="M188" s="49">
        <v>0</v>
      </c>
      <c r="N188" s="49">
        <v>0</v>
      </c>
      <c r="O188" s="49">
        <v>10</v>
      </c>
      <c r="P188" s="49" t="s">
        <v>143</v>
      </c>
      <c r="Q188" s="38" t="s">
        <v>690</v>
      </c>
    </row>
    <row r="189" spans="1:17" ht="57.6" x14ac:dyDescent="0.3">
      <c r="A189" s="56">
        <v>2015</v>
      </c>
      <c r="B189" s="53" t="s">
        <v>599</v>
      </c>
      <c r="C189" s="74" t="s">
        <v>600</v>
      </c>
      <c r="D189" s="54">
        <v>42243</v>
      </c>
      <c r="E189" s="74" t="s">
        <v>150</v>
      </c>
      <c r="F189" s="15" t="s">
        <v>178</v>
      </c>
      <c r="G189" s="86">
        <v>1603139</v>
      </c>
      <c r="H189" s="94">
        <v>1584270.85</v>
      </c>
      <c r="I189" s="15" t="s">
        <v>139</v>
      </c>
      <c r="J189" s="53" t="s">
        <v>216</v>
      </c>
      <c r="K189" s="21">
        <v>1</v>
      </c>
      <c r="L189" s="50">
        <v>8</v>
      </c>
      <c r="M189" s="49">
        <v>0</v>
      </c>
      <c r="N189" s="49">
        <v>4</v>
      </c>
      <c r="O189" s="49">
        <v>4</v>
      </c>
      <c r="P189" s="49" t="s">
        <v>143</v>
      </c>
      <c r="Q189" s="82"/>
    </row>
    <row r="190" spans="1:17" ht="28.8" x14ac:dyDescent="0.3">
      <c r="A190" s="53">
        <v>2015</v>
      </c>
      <c r="B190" s="53" t="s">
        <v>97</v>
      </c>
      <c r="C190" s="74" t="s">
        <v>246</v>
      </c>
      <c r="D190" s="54">
        <v>42346</v>
      </c>
      <c r="E190" s="74" t="s">
        <v>436</v>
      </c>
      <c r="F190" s="15" t="s">
        <v>206</v>
      </c>
      <c r="G190" s="94">
        <v>108000</v>
      </c>
      <c r="H190" s="91">
        <v>32400</v>
      </c>
      <c r="I190" s="15" t="s">
        <v>179</v>
      </c>
      <c r="J190" s="15" t="s">
        <v>211</v>
      </c>
      <c r="K190" s="21">
        <v>6</v>
      </c>
      <c r="L190" s="31">
        <v>1</v>
      </c>
      <c r="M190" s="49">
        <v>0</v>
      </c>
      <c r="N190" s="49">
        <v>0</v>
      </c>
      <c r="O190" s="49">
        <v>1</v>
      </c>
      <c r="P190" s="63" t="s">
        <v>141</v>
      </c>
      <c r="Q190" s="38"/>
    </row>
    <row r="191" spans="1:17" ht="28.8" x14ac:dyDescent="0.3">
      <c r="A191" s="53">
        <v>2015</v>
      </c>
      <c r="B191" s="53" t="s">
        <v>98</v>
      </c>
      <c r="C191" s="74" t="s">
        <v>246</v>
      </c>
      <c r="D191" s="54">
        <v>42207</v>
      </c>
      <c r="E191" s="74" t="s">
        <v>436</v>
      </c>
      <c r="F191" s="15" t="s">
        <v>206</v>
      </c>
      <c r="G191" s="86">
        <v>36102</v>
      </c>
      <c r="H191" s="94">
        <v>34952.5</v>
      </c>
      <c r="I191" s="15" t="s">
        <v>179</v>
      </c>
      <c r="J191" s="15" t="s">
        <v>204</v>
      </c>
      <c r="K191" s="21">
        <v>4</v>
      </c>
      <c r="L191" s="50">
        <v>1</v>
      </c>
      <c r="M191" s="49">
        <v>0</v>
      </c>
      <c r="N191" s="49">
        <v>0</v>
      </c>
      <c r="O191" s="49">
        <v>1</v>
      </c>
      <c r="P191" s="63" t="s">
        <v>141</v>
      </c>
      <c r="Q191" s="82"/>
    </row>
    <row r="192" spans="1:17" ht="28.8" x14ac:dyDescent="0.3">
      <c r="A192" s="53">
        <v>2014</v>
      </c>
      <c r="B192" s="53" t="s">
        <v>99</v>
      </c>
      <c r="C192" s="74" t="s">
        <v>246</v>
      </c>
      <c r="D192" s="54">
        <v>41912</v>
      </c>
      <c r="E192" s="74" t="s">
        <v>436</v>
      </c>
      <c r="F192" s="15" t="s">
        <v>206</v>
      </c>
      <c r="G192" s="86">
        <v>38737.75</v>
      </c>
      <c r="H192" s="94">
        <v>33685</v>
      </c>
      <c r="I192" s="15" t="s">
        <v>179</v>
      </c>
      <c r="J192" s="15" t="s">
        <v>205</v>
      </c>
      <c r="K192" s="21">
        <v>7</v>
      </c>
      <c r="L192" s="50">
        <v>1</v>
      </c>
      <c r="M192" s="49">
        <v>0</v>
      </c>
      <c r="N192" s="49">
        <v>0</v>
      </c>
      <c r="O192" s="49">
        <v>1</v>
      </c>
      <c r="P192" s="63" t="s">
        <v>141</v>
      </c>
      <c r="Q192" s="82"/>
    </row>
    <row r="193" spans="1:17" ht="57.6" x14ac:dyDescent="0.3">
      <c r="A193" s="53">
        <v>2015</v>
      </c>
      <c r="B193" s="53" t="s">
        <v>100</v>
      </c>
      <c r="C193" s="74" t="s">
        <v>246</v>
      </c>
      <c r="D193" s="54">
        <v>42135</v>
      </c>
      <c r="E193" s="74" t="s">
        <v>436</v>
      </c>
      <c r="F193" s="74" t="s">
        <v>458</v>
      </c>
      <c r="G193" s="86">
        <v>23430</v>
      </c>
      <c r="H193" s="94">
        <v>21730</v>
      </c>
      <c r="I193" s="15" t="s">
        <v>179</v>
      </c>
      <c r="J193" s="74" t="s">
        <v>430</v>
      </c>
      <c r="K193" s="21">
        <v>8</v>
      </c>
      <c r="L193" s="50">
        <v>1</v>
      </c>
      <c r="M193" s="30" t="s">
        <v>141</v>
      </c>
      <c r="N193" s="30" t="s">
        <v>141</v>
      </c>
      <c r="O193" s="30" t="s">
        <v>141</v>
      </c>
      <c r="P193" s="30" t="s">
        <v>141</v>
      </c>
      <c r="Q193" s="82"/>
    </row>
    <row r="194" spans="1:17" ht="28.8" x14ac:dyDescent="0.3">
      <c r="A194" s="53">
        <v>2015</v>
      </c>
      <c r="B194" s="53" t="s">
        <v>101</v>
      </c>
      <c r="C194" s="74" t="s">
        <v>246</v>
      </c>
      <c r="D194" s="54">
        <v>42122</v>
      </c>
      <c r="E194" s="74" t="s">
        <v>436</v>
      </c>
      <c r="F194" s="74" t="s">
        <v>273</v>
      </c>
      <c r="G194" s="86">
        <v>10508.3</v>
      </c>
      <c r="H194" s="94">
        <v>10203</v>
      </c>
      <c r="I194" s="15" t="s">
        <v>179</v>
      </c>
      <c r="J194" s="74" t="s">
        <v>315</v>
      </c>
      <c r="K194" s="21">
        <v>8</v>
      </c>
      <c r="L194" s="50">
        <v>1</v>
      </c>
      <c r="M194" s="30" t="s">
        <v>141</v>
      </c>
      <c r="N194" s="30" t="s">
        <v>141</v>
      </c>
      <c r="O194" s="30" t="s">
        <v>141</v>
      </c>
      <c r="P194" s="30" t="s">
        <v>141</v>
      </c>
      <c r="Q194" s="82"/>
    </row>
    <row r="195" spans="1:17" ht="57.6" x14ac:dyDescent="0.3">
      <c r="A195" s="53">
        <v>2015</v>
      </c>
      <c r="B195" s="53" t="s">
        <v>602</v>
      </c>
      <c r="C195" s="74" t="s">
        <v>246</v>
      </c>
      <c r="D195" s="54">
        <v>42011</v>
      </c>
      <c r="E195" s="74" t="s">
        <v>150</v>
      </c>
      <c r="F195" s="53" t="s">
        <v>210</v>
      </c>
      <c r="G195" s="86">
        <v>780000</v>
      </c>
      <c r="H195" s="94">
        <v>777896.54999999993</v>
      </c>
      <c r="I195" s="15" t="s">
        <v>179</v>
      </c>
      <c r="J195" s="15" t="s">
        <v>207</v>
      </c>
      <c r="K195" s="21">
        <v>8</v>
      </c>
      <c r="L195" s="50">
        <v>9</v>
      </c>
      <c r="M195" s="49">
        <v>0</v>
      </c>
      <c r="N195" s="49">
        <v>0</v>
      </c>
      <c r="O195" s="49">
        <v>9</v>
      </c>
      <c r="P195" s="49" t="s">
        <v>143</v>
      </c>
      <c r="Q195" s="82"/>
    </row>
    <row r="196" spans="1:17" ht="43.2" x14ac:dyDescent="0.3">
      <c r="A196" s="53">
        <v>2015</v>
      </c>
      <c r="B196" s="53" t="s">
        <v>102</v>
      </c>
      <c r="C196" s="74" t="s">
        <v>246</v>
      </c>
      <c r="D196" s="54">
        <v>42192</v>
      </c>
      <c r="E196" s="74" t="s">
        <v>150</v>
      </c>
      <c r="F196" s="53" t="s">
        <v>178</v>
      </c>
      <c r="G196" s="86">
        <v>743464</v>
      </c>
      <c r="H196" s="94">
        <v>743464</v>
      </c>
      <c r="I196" s="15" t="s">
        <v>139</v>
      </c>
      <c r="J196" s="15" t="s">
        <v>208</v>
      </c>
      <c r="K196" s="21">
        <v>1</v>
      </c>
      <c r="L196" s="50">
        <v>25</v>
      </c>
      <c r="M196" s="49">
        <v>25</v>
      </c>
      <c r="N196" s="68">
        <v>0</v>
      </c>
      <c r="O196" s="49">
        <v>0</v>
      </c>
      <c r="P196" s="49" t="s">
        <v>143</v>
      </c>
      <c r="Q196" s="82" t="s">
        <v>581</v>
      </c>
    </row>
    <row r="197" spans="1:17" ht="72" x14ac:dyDescent="0.3">
      <c r="A197" s="53">
        <v>2015</v>
      </c>
      <c r="B197" s="53" t="s">
        <v>603</v>
      </c>
      <c r="C197" s="74" t="s">
        <v>246</v>
      </c>
      <c r="D197" s="54">
        <v>42249</v>
      </c>
      <c r="E197" s="74" t="s">
        <v>150</v>
      </c>
      <c r="F197" s="15" t="s">
        <v>154</v>
      </c>
      <c r="G197" s="86">
        <v>1913006</v>
      </c>
      <c r="H197" s="94">
        <v>1913006</v>
      </c>
      <c r="I197" s="15" t="s">
        <v>139</v>
      </c>
      <c r="J197" s="53" t="s">
        <v>314</v>
      </c>
      <c r="K197" s="21">
        <v>5</v>
      </c>
      <c r="L197" s="50">
        <v>38</v>
      </c>
      <c r="M197" s="49">
        <v>0</v>
      </c>
      <c r="N197" s="49">
        <v>0</v>
      </c>
      <c r="O197" s="49">
        <v>38</v>
      </c>
      <c r="P197" s="49">
        <v>40</v>
      </c>
      <c r="Q197" s="82" t="s">
        <v>604</v>
      </c>
    </row>
    <row r="198" spans="1:17" ht="28.8" x14ac:dyDescent="0.3">
      <c r="A198" s="53">
        <v>2015</v>
      </c>
      <c r="B198" s="53" t="s">
        <v>103</v>
      </c>
      <c r="C198" s="74" t="s">
        <v>246</v>
      </c>
      <c r="D198" s="54">
        <v>42277</v>
      </c>
      <c r="E198" s="74" t="s">
        <v>150</v>
      </c>
      <c r="F198" s="15" t="s">
        <v>142</v>
      </c>
      <c r="G198" s="86">
        <v>17947789</v>
      </c>
      <c r="H198" s="94">
        <v>1851545.29</v>
      </c>
      <c r="I198" s="15" t="s">
        <v>139</v>
      </c>
      <c r="J198" s="53" t="s">
        <v>209</v>
      </c>
      <c r="K198" s="21">
        <v>7</v>
      </c>
      <c r="L198" s="50">
        <v>178</v>
      </c>
      <c r="M198" s="49">
        <v>162</v>
      </c>
      <c r="N198" s="49">
        <v>16</v>
      </c>
      <c r="O198" s="49">
        <v>0</v>
      </c>
      <c r="P198" s="49" t="s">
        <v>143</v>
      </c>
      <c r="Q198" s="82"/>
    </row>
    <row r="199" spans="1:17" ht="72" x14ac:dyDescent="0.3">
      <c r="A199" s="53">
        <v>2014</v>
      </c>
      <c r="B199" s="53" t="s">
        <v>656</v>
      </c>
      <c r="C199" s="74" t="s">
        <v>659</v>
      </c>
      <c r="D199" s="4">
        <f>'[1]1.HPTFagreements'!$F$323</f>
        <v>2014</v>
      </c>
      <c r="E199" s="74" t="s">
        <v>150</v>
      </c>
      <c r="F199" s="74" t="s">
        <v>658</v>
      </c>
      <c r="G199" s="86">
        <f>'[1]1.HPTFagreements'!$G$323</f>
        <v>600000</v>
      </c>
      <c r="H199" s="101">
        <f>'[1]1.HPTFagreements'!$N$323</f>
        <v>600000</v>
      </c>
      <c r="I199" s="74" t="s">
        <v>139</v>
      </c>
      <c r="J199" s="74" t="s">
        <v>660</v>
      </c>
      <c r="K199" s="21">
        <v>7</v>
      </c>
      <c r="L199" s="50">
        <v>12</v>
      </c>
      <c r="M199" s="30">
        <v>12</v>
      </c>
      <c r="N199" s="30">
        <v>0</v>
      </c>
      <c r="O199" s="30">
        <v>0</v>
      </c>
      <c r="P199" s="30" t="s">
        <v>661</v>
      </c>
      <c r="Q199" s="82" t="s">
        <v>657</v>
      </c>
    </row>
    <row r="200" spans="1:17" ht="57.6" x14ac:dyDescent="0.3">
      <c r="A200" s="53">
        <v>2015</v>
      </c>
      <c r="B200" s="53" t="s">
        <v>691</v>
      </c>
      <c r="C200" s="74" t="s">
        <v>650</v>
      </c>
      <c r="D200" s="60">
        <f>'[1]1.HPTFagreements'!$F$324</f>
        <v>42094</v>
      </c>
      <c r="E200" s="74" t="s">
        <v>150</v>
      </c>
      <c r="F200" s="15" t="s">
        <v>178</v>
      </c>
      <c r="G200" s="86">
        <f>'[1]1.HPTFagreements'!$G$324</f>
        <v>715297</v>
      </c>
      <c r="H200" s="101">
        <f>'[1]1.HPTFagreements'!$N$324</f>
        <v>841296.99000000011</v>
      </c>
      <c r="I200" s="15" t="s">
        <v>179</v>
      </c>
      <c r="J200" s="15" t="s">
        <v>197</v>
      </c>
      <c r="K200" s="21">
        <v>4</v>
      </c>
      <c r="L200" s="50">
        <v>14</v>
      </c>
      <c r="M200" s="49">
        <v>14</v>
      </c>
      <c r="N200" s="49">
        <v>0</v>
      </c>
      <c r="O200" s="49">
        <v>0</v>
      </c>
      <c r="P200" s="49" t="s">
        <v>143</v>
      </c>
      <c r="Q200" s="82" t="s">
        <v>605</v>
      </c>
    </row>
    <row r="201" spans="1:17" ht="43.2" x14ac:dyDescent="0.3">
      <c r="A201" s="53">
        <v>2015</v>
      </c>
      <c r="B201" s="53" t="s">
        <v>104</v>
      </c>
      <c r="C201" s="74" t="s">
        <v>246</v>
      </c>
      <c r="D201" s="54">
        <v>42186</v>
      </c>
      <c r="E201" s="74" t="s">
        <v>150</v>
      </c>
      <c r="F201" s="15" t="s">
        <v>154</v>
      </c>
      <c r="G201" s="86">
        <v>4319463</v>
      </c>
      <c r="H201" s="94">
        <v>2799012</v>
      </c>
      <c r="I201" s="15" t="s">
        <v>139</v>
      </c>
      <c r="J201" s="53" t="s">
        <v>198</v>
      </c>
      <c r="K201" s="21">
        <v>2</v>
      </c>
      <c r="L201" s="50">
        <v>55</v>
      </c>
      <c r="M201" s="49">
        <v>3</v>
      </c>
      <c r="N201" s="49">
        <v>0</v>
      </c>
      <c r="O201" s="49">
        <v>52</v>
      </c>
      <c r="P201" s="49" t="s">
        <v>143</v>
      </c>
      <c r="Q201" s="82"/>
    </row>
    <row r="202" spans="1:17" ht="43.2" x14ac:dyDescent="0.3">
      <c r="A202" s="53">
        <v>2015</v>
      </c>
      <c r="B202" s="53" t="s">
        <v>105</v>
      </c>
      <c r="C202" s="74" t="s">
        <v>246</v>
      </c>
      <c r="D202" s="54">
        <v>42117</v>
      </c>
      <c r="E202" s="74" t="s">
        <v>436</v>
      </c>
      <c r="F202" s="74" t="s">
        <v>273</v>
      </c>
      <c r="G202" s="88">
        <v>29568.55</v>
      </c>
      <c r="H202" s="91">
        <v>25062.32</v>
      </c>
      <c r="I202" s="74" t="s">
        <v>179</v>
      </c>
      <c r="J202" s="74" t="s">
        <v>313</v>
      </c>
      <c r="K202" s="21">
        <v>7</v>
      </c>
      <c r="L202" s="50">
        <v>1</v>
      </c>
      <c r="M202" s="30" t="s">
        <v>141</v>
      </c>
      <c r="N202" s="30" t="s">
        <v>141</v>
      </c>
      <c r="O202" s="30" t="s">
        <v>141</v>
      </c>
      <c r="P202" s="30" t="s">
        <v>141</v>
      </c>
      <c r="Q202" s="38" t="s">
        <v>590</v>
      </c>
    </row>
    <row r="203" spans="1:17" ht="28.8" x14ac:dyDescent="0.3">
      <c r="A203" s="53">
        <v>2015</v>
      </c>
      <c r="B203" s="53" t="s">
        <v>106</v>
      </c>
      <c r="C203" s="74" t="s">
        <v>246</v>
      </c>
      <c r="D203" s="54">
        <v>42055</v>
      </c>
      <c r="E203" s="74" t="s">
        <v>436</v>
      </c>
      <c r="F203" s="74" t="s">
        <v>193</v>
      </c>
      <c r="G203" s="86">
        <v>39969</v>
      </c>
      <c r="H203" s="86">
        <v>39969</v>
      </c>
      <c r="I203" s="74" t="s">
        <v>179</v>
      </c>
      <c r="J203" s="74" t="s">
        <v>312</v>
      </c>
      <c r="K203" s="21">
        <v>1</v>
      </c>
      <c r="L203" s="50">
        <v>1</v>
      </c>
      <c r="M203" s="30" t="s">
        <v>141</v>
      </c>
      <c r="N203" s="30" t="s">
        <v>141</v>
      </c>
      <c r="O203" s="30" t="s">
        <v>141</v>
      </c>
      <c r="P203" s="30" t="s">
        <v>141</v>
      </c>
      <c r="Q203" s="82"/>
    </row>
    <row r="204" spans="1:17" ht="28.8" x14ac:dyDescent="0.3">
      <c r="A204" s="53">
        <v>2015</v>
      </c>
      <c r="B204" s="53" t="s">
        <v>107</v>
      </c>
      <c r="C204" s="74" t="s">
        <v>246</v>
      </c>
      <c r="D204" s="54">
        <v>42194</v>
      </c>
      <c r="E204" s="74" t="s">
        <v>436</v>
      </c>
      <c r="F204" s="74" t="s">
        <v>273</v>
      </c>
      <c r="G204" s="89">
        <v>10478.6</v>
      </c>
      <c r="H204" s="86">
        <v>9726</v>
      </c>
      <c r="I204" s="74" t="s">
        <v>179</v>
      </c>
      <c r="J204" s="74" t="s">
        <v>311</v>
      </c>
      <c r="K204" s="21">
        <v>6</v>
      </c>
      <c r="L204" s="50">
        <v>1</v>
      </c>
      <c r="M204" s="30" t="s">
        <v>141</v>
      </c>
      <c r="N204" s="30" t="s">
        <v>141</v>
      </c>
      <c r="O204" s="30" t="s">
        <v>141</v>
      </c>
      <c r="P204" s="30" t="s">
        <v>141</v>
      </c>
      <c r="Q204" s="82"/>
    </row>
    <row r="205" spans="1:17" ht="28.8" x14ac:dyDescent="0.3">
      <c r="A205" s="53">
        <v>2015</v>
      </c>
      <c r="B205" s="53" t="s">
        <v>108</v>
      </c>
      <c r="C205" s="74" t="s">
        <v>246</v>
      </c>
      <c r="D205" s="54">
        <v>42030</v>
      </c>
      <c r="E205" s="74" t="s">
        <v>436</v>
      </c>
      <c r="F205" s="74" t="s">
        <v>193</v>
      </c>
      <c r="G205" s="89">
        <v>36197.760000000002</v>
      </c>
      <c r="H205" s="86">
        <v>31774.799999999999</v>
      </c>
      <c r="I205" s="74" t="s">
        <v>179</v>
      </c>
      <c r="J205" s="74" t="s">
        <v>310</v>
      </c>
      <c r="K205" s="21">
        <v>5</v>
      </c>
      <c r="L205" s="50">
        <v>1</v>
      </c>
      <c r="M205" s="30" t="s">
        <v>141</v>
      </c>
      <c r="N205" s="30" t="s">
        <v>141</v>
      </c>
      <c r="O205" s="30" t="s">
        <v>141</v>
      </c>
      <c r="P205" s="30" t="s">
        <v>141</v>
      </c>
      <c r="Q205" s="82"/>
    </row>
    <row r="206" spans="1:17" ht="28.8" x14ac:dyDescent="0.3">
      <c r="A206" s="53">
        <v>2015</v>
      </c>
      <c r="B206" s="53" t="s">
        <v>109</v>
      </c>
      <c r="C206" s="74" t="s">
        <v>246</v>
      </c>
      <c r="D206" s="54">
        <v>42096</v>
      </c>
      <c r="E206" s="74" t="s">
        <v>436</v>
      </c>
      <c r="F206" s="74" t="s">
        <v>273</v>
      </c>
      <c r="G206" s="86">
        <v>14521.1</v>
      </c>
      <c r="H206" s="88">
        <v>13201</v>
      </c>
      <c r="I206" s="74" t="s">
        <v>179</v>
      </c>
      <c r="J206" s="74" t="s">
        <v>309</v>
      </c>
      <c r="K206" s="21">
        <v>4</v>
      </c>
      <c r="L206" s="50">
        <v>1</v>
      </c>
      <c r="M206" s="30" t="s">
        <v>141</v>
      </c>
      <c r="N206" s="30" t="s">
        <v>141</v>
      </c>
      <c r="O206" s="30" t="s">
        <v>141</v>
      </c>
      <c r="P206" s="30" t="s">
        <v>141</v>
      </c>
      <c r="Q206" s="82"/>
    </row>
    <row r="207" spans="1:17" ht="43.2" x14ac:dyDescent="0.3">
      <c r="A207" s="53">
        <v>2015</v>
      </c>
      <c r="B207" s="53" t="s">
        <v>110</v>
      </c>
      <c r="C207" s="74" t="s">
        <v>246</v>
      </c>
      <c r="D207" s="54">
        <v>42109</v>
      </c>
      <c r="E207" s="74" t="s">
        <v>436</v>
      </c>
      <c r="F207" s="74" t="s">
        <v>273</v>
      </c>
      <c r="G207" s="86">
        <v>14570.6</v>
      </c>
      <c r="H207" s="88">
        <v>13246</v>
      </c>
      <c r="I207" s="74" t="s">
        <v>179</v>
      </c>
      <c r="J207" s="74" t="s">
        <v>285</v>
      </c>
      <c r="K207" s="21">
        <v>8</v>
      </c>
      <c r="L207" s="50">
        <v>1</v>
      </c>
      <c r="M207" s="30" t="s">
        <v>141</v>
      </c>
      <c r="N207" s="30" t="s">
        <v>141</v>
      </c>
      <c r="O207" s="30" t="s">
        <v>141</v>
      </c>
      <c r="P207" s="30" t="s">
        <v>141</v>
      </c>
      <c r="Q207" s="82"/>
    </row>
    <row r="208" spans="1:17" ht="43.2" x14ac:dyDescent="0.3">
      <c r="A208" s="66">
        <v>2013</v>
      </c>
      <c r="B208" s="53" t="s">
        <v>111</v>
      </c>
      <c r="C208" s="74" t="s">
        <v>246</v>
      </c>
      <c r="D208" s="54">
        <v>41463</v>
      </c>
      <c r="E208" s="74" t="s">
        <v>436</v>
      </c>
      <c r="F208" s="74" t="s">
        <v>273</v>
      </c>
      <c r="G208" s="88">
        <v>32467.42</v>
      </c>
      <c r="H208" s="88">
        <v>30803.84</v>
      </c>
      <c r="I208" s="74" t="s">
        <v>179</v>
      </c>
      <c r="J208" s="74" t="s">
        <v>284</v>
      </c>
      <c r="K208" s="21">
        <v>4</v>
      </c>
      <c r="L208" s="50">
        <v>1</v>
      </c>
      <c r="M208" s="30" t="s">
        <v>141</v>
      </c>
      <c r="N208" s="30" t="s">
        <v>141</v>
      </c>
      <c r="O208" s="30" t="s">
        <v>141</v>
      </c>
      <c r="P208" s="30" t="s">
        <v>141</v>
      </c>
      <c r="Q208" s="38" t="s">
        <v>606</v>
      </c>
    </row>
    <row r="209" spans="1:17" ht="43.2" x14ac:dyDescent="0.3">
      <c r="A209" s="53">
        <v>2015</v>
      </c>
      <c r="B209" s="53" t="s">
        <v>112</v>
      </c>
      <c r="C209" s="74" t="s">
        <v>246</v>
      </c>
      <c r="D209" s="59">
        <v>42271</v>
      </c>
      <c r="E209" s="74" t="s">
        <v>436</v>
      </c>
      <c r="F209" s="74" t="s">
        <v>273</v>
      </c>
      <c r="G209" s="88">
        <v>55151.72</v>
      </c>
      <c r="H209" s="91">
        <v>49671.13</v>
      </c>
      <c r="I209" s="74" t="s">
        <v>179</v>
      </c>
      <c r="J209" s="74" t="s">
        <v>283</v>
      </c>
      <c r="K209" s="21">
        <v>6</v>
      </c>
      <c r="L209" s="30">
        <v>1</v>
      </c>
      <c r="M209" s="30" t="s">
        <v>141</v>
      </c>
      <c r="N209" s="30" t="s">
        <v>141</v>
      </c>
      <c r="O209" s="30" t="s">
        <v>141</v>
      </c>
      <c r="P209" s="30" t="s">
        <v>141</v>
      </c>
      <c r="Q209" s="38" t="s">
        <v>607</v>
      </c>
    </row>
    <row r="210" spans="1:17" ht="28.8" x14ac:dyDescent="0.3">
      <c r="A210" s="53">
        <v>2016</v>
      </c>
      <c r="B210" s="53" t="s">
        <v>113</v>
      </c>
      <c r="C210" s="74" t="s">
        <v>246</v>
      </c>
      <c r="D210" s="54">
        <v>42629</v>
      </c>
      <c r="E210" s="74" t="s">
        <v>150</v>
      </c>
      <c r="F210" s="15" t="s">
        <v>199</v>
      </c>
      <c r="G210" s="86">
        <v>6413410</v>
      </c>
      <c r="H210" s="94">
        <v>6413410</v>
      </c>
      <c r="I210" s="15" t="s">
        <v>139</v>
      </c>
      <c r="J210" s="53" t="s">
        <v>308</v>
      </c>
      <c r="K210" s="21">
        <v>8</v>
      </c>
      <c r="L210" s="50">
        <v>93</v>
      </c>
      <c r="M210" s="49">
        <v>0</v>
      </c>
      <c r="N210" s="49">
        <v>93</v>
      </c>
      <c r="O210" s="49">
        <v>0</v>
      </c>
      <c r="P210" s="49" t="s">
        <v>143</v>
      </c>
      <c r="Q210" s="82"/>
    </row>
    <row r="211" spans="1:17" ht="100.8" x14ac:dyDescent="0.3">
      <c r="A211" s="53">
        <v>2015</v>
      </c>
      <c r="B211" s="53" t="s">
        <v>114</v>
      </c>
      <c r="C211" s="74" t="s">
        <v>246</v>
      </c>
      <c r="D211" s="54">
        <v>42292</v>
      </c>
      <c r="E211" s="74" t="s">
        <v>436</v>
      </c>
      <c r="F211" s="74" t="s">
        <v>273</v>
      </c>
      <c r="G211" s="86">
        <v>16335</v>
      </c>
      <c r="H211" s="94">
        <v>17785</v>
      </c>
      <c r="I211" s="74" t="s">
        <v>179</v>
      </c>
      <c r="J211" s="74" t="s">
        <v>307</v>
      </c>
      <c r="K211" s="21">
        <v>7</v>
      </c>
      <c r="L211" s="50">
        <v>1</v>
      </c>
      <c r="M211" s="30" t="s">
        <v>141</v>
      </c>
      <c r="N211" s="30" t="s">
        <v>141</v>
      </c>
      <c r="O211" s="30" t="s">
        <v>141</v>
      </c>
      <c r="P211" s="30" t="s">
        <v>141</v>
      </c>
      <c r="Q211" s="82" t="s">
        <v>669</v>
      </c>
    </row>
    <row r="212" spans="1:17" ht="28.8" x14ac:dyDescent="0.3">
      <c r="A212" s="53">
        <v>2016</v>
      </c>
      <c r="B212" s="53" t="s">
        <v>115</v>
      </c>
      <c r="C212" s="74" t="s">
        <v>246</v>
      </c>
      <c r="D212" s="54">
        <v>42537</v>
      </c>
      <c r="E212" s="74" t="s">
        <v>436</v>
      </c>
      <c r="F212" s="74" t="s">
        <v>273</v>
      </c>
      <c r="G212" s="86">
        <v>34890.99</v>
      </c>
      <c r="H212" s="94">
        <v>4728.51</v>
      </c>
      <c r="I212" s="74" t="s">
        <v>179</v>
      </c>
      <c r="J212" s="74" t="s">
        <v>306</v>
      </c>
      <c r="K212" s="21">
        <v>4</v>
      </c>
      <c r="L212" s="50">
        <v>1</v>
      </c>
      <c r="M212" s="30" t="s">
        <v>141</v>
      </c>
      <c r="N212" s="30" t="s">
        <v>141</v>
      </c>
      <c r="O212" s="30" t="s">
        <v>141</v>
      </c>
      <c r="P212" s="30" t="s">
        <v>141</v>
      </c>
      <c r="Q212" s="82"/>
    </row>
    <row r="213" spans="1:17" ht="57.6" x14ac:dyDescent="0.3">
      <c r="A213" s="53">
        <v>2016</v>
      </c>
      <c r="B213" s="53" t="s">
        <v>116</v>
      </c>
      <c r="C213" s="74" t="s">
        <v>246</v>
      </c>
      <c r="D213" s="54">
        <v>42472</v>
      </c>
      <c r="E213" s="74" t="s">
        <v>436</v>
      </c>
      <c r="F213" s="74" t="s">
        <v>458</v>
      </c>
      <c r="G213" s="86">
        <v>23373</v>
      </c>
      <c r="H213" s="91">
        <v>21280</v>
      </c>
      <c r="I213" s="74" t="s">
        <v>179</v>
      </c>
      <c r="J213" s="74" t="s">
        <v>305</v>
      </c>
      <c r="K213" s="21">
        <v>8</v>
      </c>
      <c r="L213" s="50">
        <v>1</v>
      </c>
      <c r="M213" s="30" t="s">
        <v>141</v>
      </c>
      <c r="N213" s="30" t="s">
        <v>141</v>
      </c>
      <c r="O213" s="30" t="s">
        <v>141</v>
      </c>
      <c r="P213" s="30" t="s">
        <v>141</v>
      </c>
      <c r="Q213" s="82"/>
    </row>
    <row r="214" spans="1:17" x14ac:dyDescent="0.3">
      <c r="A214" s="53">
        <v>2016</v>
      </c>
      <c r="B214" s="53" t="s">
        <v>117</v>
      </c>
      <c r="C214" s="74" t="s">
        <v>246</v>
      </c>
      <c r="D214" s="54">
        <v>42508</v>
      </c>
      <c r="E214" s="74" t="s">
        <v>436</v>
      </c>
      <c r="F214" s="74" t="s">
        <v>193</v>
      </c>
      <c r="G214" s="86">
        <v>40419</v>
      </c>
      <c r="H214" s="91">
        <v>39985.870000000003</v>
      </c>
      <c r="I214" s="74" t="s">
        <v>179</v>
      </c>
      <c r="J214" s="53" t="s">
        <v>304</v>
      </c>
      <c r="K214" s="21">
        <v>4</v>
      </c>
      <c r="L214" s="50">
        <v>1</v>
      </c>
      <c r="M214" s="49">
        <v>0</v>
      </c>
      <c r="N214" s="49">
        <v>0</v>
      </c>
      <c r="O214" s="49">
        <v>1</v>
      </c>
      <c r="P214" s="63" t="s">
        <v>141</v>
      </c>
      <c r="Q214" s="82"/>
    </row>
    <row r="215" spans="1:17" ht="28.8" x14ac:dyDescent="0.3">
      <c r="A215" s="53">
        <v>2016</v>
      </c>
      <c r="B215" s="53" t="s">
        <v>118</v>
      </c>
      <c r="C215" s="74" t="s">
        <v>246</v>
      </c>
      <c r="D215" s="54">
        <v>42621</v>
      </c>
      <c r="E215" s="74" t="s">
        <v>436</v>
      </c>
      <c r="F215" s="74" t="s">
        <v>273</v>
      </c>
      <c r="G215" s="86">
        <v>14844.5</v>
      </c>
      <c r="H215" s="91">
        <v>14590</v>
      </c>
      <c r="I215" s="74" t="s">
        <v>179</v>
      </c>
      <c r="J215" s="74" t="s">
        <v>677</v>
      </c>
      <c r="K215" s="21">
        <v>7</v>
      </c>
      <c r="L215" s="50">
        <v>1</v>
      </c>
      <c r="M215" s="50" t="s">
        <v>141</v>
      </c>
      <c r="N215" s="50" t="s">
        <v>141</v>
      </c>
      <c r="O215" s="50" t="s">
        <v>141</v>
      </c>
      <c r="P215" s="50" t="s">
        <v>141</v>
      </c>
      <c r="Q215" s="82"/>
    </row>
    <row r="216" spans="1:17" ht="28.8" x14ac:dyDescent="0.3">
      <c r="A216" s="53">
        <v>2016</v>
      </c>
      <c r="B216" s="53" t="s">
        <v>119</v>
      </c>
      <c r="C216" s="74" t="s">
        <v>246</v>
      </c>
      <c r="D216" s="54">
        <v>42599</v>
      </c>
      <c r="E216" s="74" t="s">
        <v>436</v>
      </c>
      <c r="F216" s="74" t="s">
        <v>273</v>
      </c>
      <c r="G216" s="86">
        <v>15266</v>
      </c>
      <c r="H216" s="91">
        <v>2000</v>
      </c>
      <c r="I216" s="74" t="s">
        <v>179</v>
      </c>
      <c r="J216" s="74" t="s">
        <v>303</v>
      </c>
      <c r="K216" s="21">
        <v>6</v>
      </c>
      <c r="L216" s="50">
        <v>1</v>
      </c>
      <c r="M216" s="50" t="s">
        <v>141</v>
      </c>
      <c r="N216" s="50" t="s">
        <v>141</v>
      </c>
      <c r="O216" s="50" t="s">
        <v>141</v>
      </c>
      <c r="P216" s="50" t="s">
        <v>141</v>
      </c>
      <c r="Q216" s="82"/>
    </row>
    <row r="217" spans="1:17" ht="28.8" x14ac:dyDescent="0.3">
      <c r="A217" s="53">
        <v>2016</v>
      </c>
      <c r="B217" s="53" t="s">
        <v>120</v>
      </c>
      <c r="C217" s="74" t="s">
        <v>246</v>
      </c>
      <c r="D217" s="59">
        <v>42579</v>
      </c>
      <c r="E217" s="74" t="s">
        <v>436</v>
      </c>
      <c r="F217" s="74" t="s">
        <v>273</v>
      </c>
      <c r="G217" s="88">
        <v>13310</v>
      </c>
      <c r="H217" s="91">
        <v>12875</v>
      </c>
      <c r="I217" s="74" t="s">
        <v>179</v>
      </c>
      <c r="J217" s="74" t="s">
        <v>282</v>
      </c>
      <c r="K217" s="21">
        <v>4</v>
      </c>
      <c r="L217" s="50">
        <v>1</v>
      </c>
      <c r="M217" s="30" t="s">
        <v>141</v>
      </c>
      <c r="N217" s="30" t="s">
        <v>141</v>
      </c>
      <c r="O217" s="30" t="s">
        <v>141</v>
      </c>
      <c r="P217" s="30" t="s">
        <v>141</v>
      </c>
      <c r="Q217" s="82"/>
    </row>
    <row r="218" spans="1:17" ht="43.2" x14ac:dyDescent="0.3">
      <c r="A218" s="53">
        <v>2016</v>
      </c>
      <c r="B218" s="53" t="s">
        <v>121</v>
      </c>
      <c r="C218" s="74" t="s">
        <v>246</v>
      </c>
      <c r="D218" s="54">
        <v>42544</v>
      </c>
      <c r="E218" s="74" t="s">
        <v>436</v>
      </c>
      <c r="F218" s="74" t="s">
        <v>273</v>
      </c>
      <c r="G218" s="86">
        <v>15903.8</v>
      </c>
      <c r="H218" s="94">
        <v>15000</v>
      </c>
      <c r="I218" s="74" t="s">
        <v>179</v>
      </c>
      <c r="J218" s="74" t="s">
        <v>281</v>
      </c>
      <c r="K218" s="21">
        <v>8</v>
      </c>
      <c r="L218" s="50">
        <v>1</v>
      </c>
      <c r="M218" s="30" t="s">
        <v>141</v>
      </c>
      <c r="N218" s="30" t="s">
        <v>141</v>
      </c>
      <c r="O218" s="30" t="s">
        <v>141</v>
      </c>
      <c r="P218" s="30" t="s">
        <v>141</v>
      </c>
      <c r="Q218" s="82"/>
    </row>
    <row r="219" spans="1:17" ht="43.2" x14ac:dyDescent="0.3">
      <c r="A219" s="53">
        <v>2016</v>
      </c>
      <c r="B219" s="53" t="s">
        <v>122</v>
      </c>
      <c r="C219" s="74" t="s">
        <v>246</v>
      </c>
      <c r="D219" s="54">
        <v>42503</v>
      </c>
      <c r="E219" s="74" t="s">
        <v>436</v>
      </c>
      <c r="F219" s="15" t="s">
        <v>193</v>
      </c>
      <c r="G219" s="86">
        <v>48730</v>
      </c>
      <c r="H219" s="94">
        <v>44300</v>
      </c>
      <c r="I219" s="74" t="s">
        <v>179</v>
      </c>
      <c r="J219" s="15" t="s">
        <v>203</v>
      </c>
      <c r="K219" s="21">
        <v>1</v>
      </c>
      <c r="L219" s="50">
        <v>1</v>
      </c>
      <c r="M219" s="49">
        <v>0</v>
      </c>
      <c r="N219" s="49">
        <v>0</v>
      </c>
      <c r="O219" s="49">
        <v>1</v>
      </c>
      <c r="P219" s="63" t="s">
        <v>141</v>
      </c>
      <c r="Q219" s="38" t="s">
        <v>608</v>
      </c>
    </row>
    <row r="220" spans="1:17" ht="28.8" x14ac:dyDescent="0.3">
      <c r="A220" s="53">
        <v>2016</v>
      </c>
      <c r="B220" s="53" t="s">
        <v>123</v>
      </c>
      <c r="C220" s="74" t="s">
        <v>246</v>
      </c>
      <c r="D220" s="64">
        <v>42621</v>
      </c>
      <c r="E220" s="74" t="s">
        <v>436</v>
      </c>
      <c r="F220" s="74" t="s">
        <v>273</v>
      </c>
      <c r="G220" s="94">
        <v>14971</v>
      </c>
      <c r="H220" s="94">
        <v>14160</v>
      </c>
      <c r="I220" s="74" t="s">
        <v>179</v>
      </c>
      <c r="J220" s="74" t="s">
        <v>676</v>
      </c>
      <c r="K220" s="21">
        <v>5</v>
      </c>
      <c r="L220" s="50">
        <v>1</v>
      </c>
      <c r="M220" s="30" t="s">
        <v>141</v>
      </c>
      <c r="N220" s="30" t="s">
        <v>141</v>
      </c>
      <c r="O220" s="30" t="s">
        <v>141</v>
      </c>
      <c r="P220" s="30" t="s">
        <v>141</v>
      </c>
      <c r="Q220" s="82"/>
    </row>
    <row r="221" spans="1:17" ht="43.2" x14ac:dyDescent="0.3">
      <c r="A221" s="53">
        <v>2015</v>
      </c>
      <c r="B221" s="53" t="s">
        <v>124</v>
      </c>
      <c r="C221" s="74" t="s">
        <v>246</v>
      </c>
      <c r="D221" s="54">
        <v>42305</v>
      </c>
      <c r="E221" s="74" t="s">
        <v>436</v>
      </c>
      <c r="F221" s="15" t="s">
        <v>193</v>
      </c>
      <c r="G221" s="88">
        <v>47205</v>
      </c>
      <c r="H221" s="91">
        <v>44095</v>
      </c>
      <c r="I221" s="74" t="s">
        <v>179</v>
      </c>
      <c r="J221" s="15" t="s">
        <v>200</v>
      </c>
      <c r="K221" s="21">
        <v>8</v>
      </c>
      <c r="L221" s="50">
        <v>1</v>
      </c>
      <c r="M221" s="49">
        <v>0</v>
      </c>
      <c r="N221" s="49">
        <v>0</v>
      </c>
      <c r="O221" s="49">
        <v>1</v>
      </c>
      <c r="P221" s="63" t="s">
        <v>141</v>
      </c>
      <c r="Q221" s="82" t="s">
        <v>609</v>
      </c>
    </row>
    <row r="222" spans="1:17" ht="43.2" x14ac:dyDescent="0.3">
      <c r="A222" s="53">
        <v>2016</v>
      </c>
      <c r="B222" s="53" t="s">
        <v>125</v>
      </c>
      <c r="C222" s="74" t="s">
        <v>246</v>
      </c>
      <c r="D222" s="54">
        <v>42299</v>
      </c>
      <c r="E222" s="74" t="s">
        <v>436</v>
      </c>
      <c r="F222" s="15" t="s">
        <v>193</v>
      </c>
      <c r="G222" s="88">
        <v>59995.8</v>
      </c>
      <c r="H222" s="91">
        <v>27130.5</v>
      </c>
      <c r="I222" s="82" t="s">
        <v>179</v>
      </c>
      <c r="J222" s="53" t="s">
        <v>201</v>
      </c>
      <c r="K222" s="21">
        <v>1</v>
      </c>
      <c r="L222" s="50">
        <v>1</v>
      </c>
      <c r="M222" s="49">
        <v>0</v>
      </c>
      <c r="N222" s="49">
        <v>0</v>
      </c>
      <c r="O222" s="49">
        <v>1</v>
      </c>
      <c r="P222" s="63" t="s">
        <v>141</v>
      </c>
      <c r="Q222" s="82" t="s">
        <v>609</v>
      </c>
    </row>
    <row r="223" spans="1:17" ht="43.2" x14ac:dyDescent="0.3">
      <c r="A223" s="53">
        <v>2016</v>
      </c>
      <c r="B223" s="53" t="s">
        <v>675</v>
      </c>
      <c r="C223" s="74" t="s">
        <v>246</v>
      </c>
      <c r="D223" s="59">
        <v>42293</v>
      </c>
      <c r="E223" s="74" t="s">
        <v>436</v>
      </c>
      <c r="F223" s="15" t="s">
        <v>193</v>
      </c>
      <c r="G223" s="88">
        <v>20964.5</v>
      </c>
      <c r="H223" s="91">
        <v>19940</v>
      </c>
      <c r="I223" s="82" t="s">
        <v>179</v>
      </c>
      <c r="J223" s="15" t="s">
        <v>202</v>
      </c>
      <c r="K223" s="21">
        <v>5</v>
      </c>
      <c r="L223" s="50">
        <v>1</v>
      </c>
      <c r="M223" s="49">
        <v>0</v>
      </c>
      <c r="N223" s="49">
        <v>0</v>
      </c>
      <c r="O223" s="49">
        <v>1</v>
      </c>
      <c r="P223" s="63" t="s">
        <v>141</v>
      </c>
      <c r="Q223" s="82"/>
    </row>
    <row r="224" spans="1:17" ht="43.2" x14ac:dyDescent="0.3">
      <c r="A224" s="53">
        <v>2016</v>
      </c>
      <c r="B224" s="53" t="s">
        <v>610</v>
      </c>
      <c r="C224" s="74" t="s">
        <v>246</v>
      </c>
      <c r="D224" s="54">
        <v>42305</v>
      </c>
      <c r="E224" s="74" t="s">
        <v>436</v>
      </c>
      <c r="F224" s="15" t="s">
        <v>193</v>
      </c>
      <c r="G224" s="86">
        <v>36631.870000000003</v>
      </c>
      <c r="H224" s="94">
        <v>31853.8</v>
      </c>
      <c r="I224" s="82" t="s">
        <v>179</v>
      </c>
      <c r="J224" s="15" t="s">
        <v>189</v>
      </c>
      <c r="K224" s="21">
        <v>4</v>
      </c>
      <c r="L224" s="50">
        <v>1</v>
      </c>
      <c r="M224" s="49">
        <v>0</v>
      </c>
      <c r="N224" s="49">
        <v>0</v>
      </c>
      <c r="O224" s="49">
        <v>1</v>
      </c>
      <c r="P224" s="63" t="s">
        <v>141</v>
      </c>
      <c r="Q224" s="82"/>
    </row>
    <row r="225" spans="1:17" x14ac:dyDescent="0.3">
      <c r="A225" s="53">
        <v>2016</v>
      </c>
      <c r="B225" s="53" t="s">
        <v>126</v>
      </c>
      <c r="C225" s="74" t="s">
        <v>246</v>
      </c>
      <c r="D225" s="54">
        <v>42437</v>
      </c>
      <c r="E225" s="74" t="s">
        <v>436</v>
      </c>
      <c r="F225" s="15" t="s">
        <v>193</v>
      </c>
      <c r="G225" s="86">
        <v>39956.71</v>
      </c>
      <c r="H225" s="94">
        <v>36324.28</v>
      </c>
      <c r="I225" s="82" t="s">
        <v>179</v>
      </c>
      <c r="J225" s="15" t="s">
        <v>190</v>
      </c>
      <c r="K225" s="21">
        <v>7</v>
      </c>
      <c r="L225" s="50">
        <v>1</v>
      </c>
      <c r="M225" s="49">
        <v>0</v>
      </c>
      <c r="N225" s="49">
        <v>0</v>
      </c>
      <c r="O225" s="49">
        <v>1</v>
      </c>
      <c r="P225" s="63" t="s">
        <v>141</v>
      </c>
      <c r="Q225" s="82"/>
    </row>
    <row r="226" spans="1:17" ht="28.8" x14ac:dyDescent="0.3">
      <c r="A226" s="53">
        <v>2016</v>
      </c>
      <c r="B226" s="53" t="s">
        <v>127</v>
      </c>
      <c r="C226" s="74" t="s">
        <v>246</v>
      </c>
      <c r="D226" s="54">
        <v>42404</v>
      </c>
      <c r="E226" s="74" t="s">
        <v>436</v>
      </c>
      <c r="F226" s="15" t="s">
        <v>193</v>
      </c>
      <c r="G226" s="88">
        <v>28491.759999999998</v>
      </c>
      <c r="H226" s="91">
        <v>28754.6</v>
      </c>
      <c r="I226" s="82" t="s">
        <v>179</v>
      </c>
      <c r="J226" s="15" t="s">
        <v>191</v>
      </c>
      <c r="K226" s="21">
        <v>7</v>
      </c>
      <c r="L226" s="50">
        <v>1</v>
      </c>
      <c r="M226" s="49">
        <v>0</v>
      </c>
      <c r="N226" s="49">
        <v>0</v>
      </c>
      <c r="O226" s="49">
        <v>1</v>
      </c>
      <c r="P226" s="63" t="s">
        <v>141</v>
      </c>
      <c r="Q226" s="82"/>
    </row>
    <row r="227" spans="1:17" ht="43.2" x14ac:dyDescent="0.3">
      <c r="A227" s="53">
        <v>2016</v>
      </c>
      <c r="B227" s="53" t="s">
        <v>611</v>
      </c>
      <c r="C227" s="74" t="s">
        <v>246</v>
      </c>
      <c r="D227" s="54">
        <v>42298</v>
      </c>
      <c r="E227" s="74" t="s">
        <v>436</v>
      </c>
      <c r="F227" s="15" t="s">
        <v>193</v>
      </c>
      <c r="G227" s="86">
        <v>47753.760000000002</v>
      </c>
      <c r="H227" s="94">
        <v>42819.33</v>
      </c>
      <c r="I227" s="82" t="s">
        <v>179</v>
      </c>
      <c r="J227" s="53" t="s">
        <v>192</v>
      </c>
      <c r="K227" s="21">
        <v>4</v>
      </c>
      <c r="L227" s="50">
        <v>1</v>
      </c>
      <c r="M227" s="27">
        <v>0</v>
      </c>
      <c r="N227" s="27">
        <v>0</v>
      </c>
      <c r="O227" s="27">
        <v>1</v>
      </c>
      <c r="P227" s="63" t="s">
        <v>141</v>
      </c>
      <c r="Q227" s="82"/>
    </row>
    <row r="228" spans="1:17" ht="28.8" x14ac:dyDescent="0.3">
      <c r="A228" s="53">
        <v>2016</v>
      </c>
      <c r="B228" s="53" t="s">
        <v>460</v>
      </c>
      <c r="C228" s="74" t="s">
        <v>246</v>
      </c>
      <c r="D228" s="54">
        <v>42402</v>
      </c>
      <c r="E228" s="74" t="s">
        <v>436</v>
      </c>
      <c r="F228" s="74" t="s">
        <v>273</v>
      </c>
      <c r="G228" s="86">
        <v>14712.5</v>
      </c>
      <c r="H228" s="94">
        <v>13375</v>
      </c>
      <c r="I228" s="82" t="s">
        <v>179</v>
      </c>
      <c r="J228" s="74" t="s">
        <v>302</v>
      </c>
      <c r="K228" s="21">
        <v>5</v>
      </c>
      <c r="L228" s="50">
        <v>1</v>
      </c>
      <c r="M228" s="30" t="s">
        <v>141</v>
      </c>
      <c r="N228" s="30" t="s">
        <v>141</v>
      </c>
      <c r="O228" s="30" t="s">
        <v>141</v>
      </c>
      <c r="P228" s="30" t="s">
        <v>141</v>
      </c>
      <c r="Q228" s="82"/>
    </row>
    <row r="229" spans="1:17" ht="28.8" x14ac:dyDescent="0.3">
      <c r="A229" s="53">
        <v>2016</v>
      </c>
      <c r="B229" s="53" t="s">
        <v>128</v>
      </c>
      <c r="C229" s="74" t="s">
        <v>246</v>
      </c>
      <c r="D229" s="54">
        <v>42444</v>
      </c>
      <c r="E229" s="74" t="s">
        <v>436</v>
      </c>
      <c r="F229" s="74" t="s">
        <v>273</v>
      </c>
      <c r="G229" s="86">
        <v>11533.5</v>
      </c>
      <c r="H229" s="94">
        <v>11533.5</v>
      </c>
      <c r="I229" s="82" t="s">
        <v>179</v>
      </c>
      <c r="J229" s="74" t="s">
        <v>301</v>
      </c>
      <c r="K229" s="21">
        <v>7</v>
      </c>
      <c r="L229" s="50">
        <v>1</v>
      </c>
      <c r="M229" s="30" t="s">
        <v>141</v>
      </c>
      <c r="N229" s="30" t="s">
        <v>141</v>
      </c>
      <c r="O229" s="30" t="s">
        <v>141</v>
      </c>
      <c r="P229" s="30" t="s">
        <v>141</v>
      </c>
      <c r="Q229" s="82"/>
    </row>
    <row r="230" spans="1:17" ht="43.2" x14ac:dyDescent="0.3">
      <c r="A230" s="53">
        <v>2016</v>
      </c>
      <c r="B230" s="53" t="s">
        <v>674</v>
      </c>
      <c r="C230" s="74" t="s">
        <v>246</v>
      </c>
      <c r="D230" s="59">
        <v>42573</v>
      </c>
      <c r="E230" s="74" t="s">
        <v>436</v>
      </c>
      <c r="F230" s="15" t="s">
        <v>193</v>
      </c>
      <c r="G230" s="88">
        <v>70379.100000000006</v>
      </c>
      <c r="H230" s="91">
        <v>66981</v>
      </c>
      <c r="I230" s="82" t="s">
        <v>179</v>
      </c>
      <c r="J230" s="15" t="s">
        <v>194</v>
      </c>
      <c r="K230" s="21">
        <v>5</v>
      </c>
      <c r="L230" s="50">
        <v>1</v>
      </c>
      <c r="M230" s="49">
        <v>0</v>
      </c>
      <c r="N230" s="49">
        <v>0</v>
      </c>
      <c r="O230" s="49">
        <v>1</v>
      </c>
      <c r="P230" s="63" t="s">
        <v>141</v>
      </c>
      <c r="Q230" s="82"/>
    </row>
    <row r="231" spans="1:17" ht="28.8" x14ac:dyDescent="0.3">
      <c r="A231" s="53">
        <v>2016</v>
      </c>
      <c r="B231" s="53" t="s">
        <v>129</v>
      </c>
      <c r="C231" s="74" t="s">
        <v>246</v>
      </c>
      <c r="D231" s="54">
        <v>42585</v>
      </c>
      <c r="E231" s="74" t="s">
        <v>436</v>
      </c>
      <c r="F231" s="15" t="s">
        <v>193</v>
      </c>
      <c r="G231" s="86">
        <v>38461.449999999997</v>
      </c>
      <c r="H231" s="94">
        <v>24292.47</v>
      </c>
      <c r="I231" s="82" t="s">
        <v>179</v>
      </c>
      <c r="J231" s="53" t="s">
        <v>195</v>
      </c>
      <c r="K231" s="21">
        <v>8</v>
      </c>
      <c r="L231" s="50">
        <v>1</v>
      </c>
      <c r="M231" s="49">
        <v>0</v>
      </c>
      <c r="N231" s="49">
        <v>0</v>
      </c>
      <c r="O231" s="49">
        <v>1</v>
      </c>
      <c r="P231" s="63" t="s">
        <v>141</v>
      </c>
      <c r="Q231" s="82"/>
    </row>
    <row r="232" spans="1:17" ht="43.2" x14ac:dyDescent="0.3">
      <c r="A232" s="53">
        <v>2016</v>
      </c>
      <c r="B232" s="53" t="s">
        <v>130</v>
      </c>
      <c r="C232" s="74" t="s">
        <v>246</v>
      </c>
      <c r="D232" s="54">
        <v>42409</v>
      </c>
      <c r="E232" s="74" t="s">
        <v>436</v>
      </c>
      <c r="F232" s="15" t="s">
        <v>193</v>
      </c>
      <c r="G232" s="86">
        <v>52463.45</v>
      </c>
      <c r="H232" s="94">
        <v>47684.95</v>
      </c>
      <c r="I232" s="82" t="s">
        <v>179</v>
      </c>
      <c r="J232" s="53" t="s">
        <v>196</v>
      </c>
      <c r="K232" s="21">
        <v>8</v>
      </c>
      <c r="L232" s="50">
        <v>1</v>
      </c>
      <c r="M232" s="49">
        <v>0</v>
      </c>
      <c r="N232" s="49">
        <v>0</v>
      </c>
      <c r="O232" s="49">
        <v>1</v>
      </c>
      <c r="P232" s="63" t="s">
        <v>141</v>
      </c>
      <c r="Q232" s="82"/>
    </row>
    <row r="233" spans="1:17" x14ac:dyDescent="0.3">
      <c r="A233" s="53">
        <v>2015</v>
      </c>
      <c r="B233" s="53" t="s">
        <v>131</v>
      </c>
      <c r="C233" s="74" t="s">
        <v>246</v>
      </c>
      <c r="D233" s="54">
        <v>42287</v>
      </c>
      <c r="E233" s="74" t="s">
        <v>436</v>
      </c>
      <c r="F233" s="15" t="s">
        <v>193</v>
      </c>
      <c r="G233" s="86">
        <v>55434.83</v>
      </c>
      <c r="H233" s="94">
        <v>50719.6</v>
      </c>
      <c r="I233" s="82" t="s">
        <v>179</v>
      </c>
      <c r="J233" s="53" t="s">
        <v>300</v>
      </c>
      <c r="K233" s="21">
        <v>1</v>
      </c>
      <c r="L233" s="50">
        <v>1</v>
      </c>
      <c r="M233" s="49">
        <v>0</v>
      </c>
      <c r="N233" s="49">
        <v>0</v>
      </c>
      <c r="O233" s="49">
        <v>1</v>
      </c>
      <c r="P233" s="63" t="s">
        <v>141</v>
      </c>
      <c r="Q233" s="82"/>
    </row>
    <row r="234" spans="1:17" ht="57.6" x14ac:dyDescent="0.3">
      <c r="A234" s="53">
        <v>2016</v>
      </c>
      <c r="B234" s="53" t="s">
        <v>612</v>
      </c>
      <c r="C234" s="74" t="s">
        <v>614</v>
      </c>
      <c r="D234" s="54">
        <v>42409</v>
      </c>
      <c r="E234" s="74" t="s">
        <v>150</v>
      </c>
      <c r="F234" s="82" t="s">
        <v>185</v>
      </c>
      <c r="G234" s="86">
        <v>3667522</v>
      </c>
      <c r="H234" s="94">
        <v>3319888</v>
      </c>
      <c r="I234" s="82" t="s">
        <v>139</v>
      </c>
      <c r="J234" s="82" t="s">
        <v>613</v>
      </c>
      <c r="K234" s="21" t="s">
        <v>149</v>
      </c>
      <c r="L234" s="50">
        <v>37</v>
      </c>
      <c r="M234" s="27">
        <v>0</v>
      </c>
      <c r="N234" s="27">
        <v>25</v>
      </c>
      <c r="O234" s="27">
        <v>12</v>
      </c>
      <c r="P234" s="27" t="s">
        <v>143</v>
      </c>
      <c r="Q234" s="82"/>
    </row>
    <row r="235" spans="1:17" ht="43.2" x14ac:dyDescent="0.3">
      <c r="A235" s="53">
        <v>2016</v>
      </c>
      <c r="B235" s="53" t="s">
        <v>615</v>
      </c>
      <c r="C235" s="74" t="s">
        <v>616</v>
      </c>
      <c r="D235" s="54">
        <v>42398</v>
      </c>
      <c r="E235" s="74" t="s">
        <v>150</v>
      </c>
      <c r="F235" s="82" t="s">
        <v>617</v>
      </c>
      <c r="G235" s="86">
        <v>5146754</v>
      </c>
      <c r="H235" s="94">
        <v>4938707.7400000012</v>
      </c>
      <c r="I235" s="82" t="s">
        <v>139</v>
      </c>
      <c r="J235" s="82" t="s">
        <v>186</v>
      </c>
      <c r="K235" s="21">
        <v>4</v>
      </c>
      <c r="L235" s="50">
        <v>43</v>
      </c>
      <c r="M235" s="27">
        <v>2</v>
      </c>
      <c r="N235" s="27">
        <v>13</v>
      </c>
      <c r="O235" s="27">
        <v>28</v>
      </c>
      <c r="P235" s="27" t="s">
        <v>143</v>
      </c>
      <c r="Q235" s="82"/>
    </row>
    <row r="236" spans="1:17" ht="100.8" x14ac:dyDescent="0.3">
      <c r="A236" s="53">
        <v>2016</v>
      </c>
      <c r="B236" s="53" t="s">
        <v>618</v>
      </c>
      <c r="C236" s="74" t="s">
        <v>246</v>
      </c>
      <c r="D236" s="53">
        <v>2016</v>
      </c>
      <c r="E236" s="74" t="s">
        <v>150</v>
      </c>
      <c r="F236" s="82" t="s">
        <v>154</v>
      </c>
      <c r="G236" s="86">
        <v>3290000</v>
      </c>
      <c r="H236" s="94">
        <v>696353.35</v>
      </c>
      <c r="I236" s="82" t="s">
        <v>139</v>
      </c>
      <c r="J236" s="53" t="s">
        <v>299</v>
      </c>
      <c r="K236" s="21">
        <v>5</v>
      </c>
      <c r="L236" s="49">
        <v>33</v>
      </c>
      <c r="M236" s="49">
        <v>5</v>
      </c>
      <c r="N236" s="49">
        <v>0</v>
      </c>
      <c r="O236" s="49">
        <v>28</v>
      </c>
      <c r="P236" s="49" t="s">
        <v>143</v>
      </c>
      <c r="Q236" s="82" t="s">
        <v>619</v>
      </c>
    </row>
    <row r="237" spans="1:17" ht="72" x14ac:dyDescent="0.3">
      <c r="A237" s="53">
        <v>2016</v>
      </c>
      <c r="B237" s="53" t="s">
        <v>132</v>
      </c>
      <c r="C237" s="74" t="s">
        <v>246</v>
      </c>
      <c r="D237" s="55">
        <v>2016</v>
      </c>
      <c r="E237" s="74" t="s">
        <v>150</v>
      </c>
      <c r="F237" s="15" t="s">
        <v>142</v>
      </c>
      <c r="G237" s="86">
        <v>7173603</v>
      </c>
      <c r="H237" s="94">
        <v>4412074.9399999995</v>
      </c>
      <c r="I237" s="82" t="s">
        <v>139</v>
      </c>
      <c r="J237" s="53" t="s">
        <v>187</v>
      </c>
      <c r="K237" s="21">
        <v>7</v>
      </c>
      <c r="L237" s="50">
        <v>71</v>
      </c>
      <c r="M237" s="49">
        <v>18</v>
      </c>
      <c r="N237" s="49">
        <v>53</v>
      </c>
      <c r="O237" s="49">
        <v>0</v>
      </c>
      <c r="P237" s="49" t="s">
        <v>143</v>
      </c>
      <c r="Q237" s="82" t="s">
        <v>620</v>
      </c>
    </row>
    <row r="238" spans="1:17" ht="43.2" x14ac:dyDescent="0.3">
      <c r="A238" s="53">
        <v>2016</v>
      </c>
      <c r="B238" s="53" t="s">
        <v>621</v>
      </c>
      <c r="C238" s="74" t="s">
        <v>272</v>
      </c>
      <c r="D238" s="54">
        <v>42571</v>
      </c>
      <c r="E238" s="74" t="s">
        <v>150</v>
      </c>
      <c r="F238" s="15" t="s">
        <v>142</v>
      </c>
      <c r="G238" s="86">
        <v>5030000</v>
      </c>
      <c r="H238" s="94">
        <v>5030000</v>
      </c>
      <c r="I238" s="82" t="s">
        <v>139</v>
      </c>
      <c r="J238" s="53" t="s">
        <v>141</v>
      </c>
      <c r="K238" s="21">
        <v>4</v>
      </c>
      <c r="L238" s="50">
        <v>45</v>
      </c>
      <c r="M238" s="49">
        <v>0</v>
      </c>
      <c r="N238" s="49">
        <v>0</v>
      </c>
      <c r="O238" s="49">
        <v>45</v>
      </c>
      <c r="P238" s="49" t="s">
        <v>143</v>
      </c>
      <c r="Q238" s="82"/>
    </row>
    <row r="239" spans="1:17" ht="129.6" x14ac:dyDescent="0.3">
      <c r="A239" s="53">
        <v>2016</v>
      </c>
      <c r="B239" s="53" t="s">
        <v>133</v>
      </c>
      <c r="C239" s="74" t="s">
        <v>246</v>
      </c>
      <c r="D239" s="54">
        <v>42460</v>
      </c>
      <c r="E239" s="74" t="s">
        <v>150</v>
      </c>
      <c r="F239" s="53" t="s">
        <v>623</v>
      </c>
      <c r="G239" s="86">
        <v>18420000</v>
      </c>
      <c r="H239" s="94">
        <v>3150812.3600000003</v>
      </c>
      <c r="I239" s="82" t="s">
        <v>139</v>
      </c>
      <c r="J239" s="53" t="s">
        <v>622</v>
      </c>
      <c r="K239" s="21">
        <v>6</v>
      </c>
      <c r="L239" s="50">
        <v>223</v>
      </c>
      <c r="M239" s="49">
        <v>11</v>
      </c>
      <c r="N239" s="49">
        <v>132</v>
      </c>
      <c r="O239" s="49">
        <v>80</v>
      </c>
      <c r="P239" s="49" t="s">
        <v>143</v>
      </c>
      <c r="Q239" s="82" t="s">
        <v>624</v>
      </c>
    </row>
    <row r="240" spans="1:17" ht="57.6" x14ac:dyDescent="0.3">
      <c r="A240" s="53">
        <v>2016</v>
      </c>
      <c r="B240" s="53" t="s">
        <v>134</v>
      </c>
      <c r="C240" s="74" t="s">
        <v>246</v>
      </c>
      <c r="D240" s="54">
        <v>42614</v>
      </c>
      <c r="E240" s="74" t="s">
        <v>150</v>
      </c>
      <c r="F240" s="15" t="s">
        <v>188</v>
      </c>
      <c r="G240" s="86">
        <v>2743673</v>
      </c>
      <c r="H240" s="94">
        <v>2487484.25</v>
      </c>
      <c r="I240" s="82" t="s">
        <v>139</v>
      </c>
      <c r="J240" s="53" t="s">
        <v>431</v>
      </c>
      <c r="K240" s="21">
        <v>4</v>
      </c>
      <c r="L240" s="50">
        <v>60</v>
      </c>
      <c r="M240" s="50" t="s">
        <v>141</v>
      </c>
      <c r="N240" s="50" t="s">
        <v>141</v>
      </c>
      <c r="O240" s="50" t="s">
        <v>141</v>
      </c>
      <c r="P240" s="49" t="s">
        <v>143</v>
      </c>
      <c r="Q240" s="82"/>
    </row>
    <row r="241" spans="1:17" ht="57.6" x14ac:dyDescent="0.3">
      <c r="A241" s="53">
        <v>2016</v>
      </c>
      <c r="B241" s="53" t="s">
        <v>135</v>
      </c>
      <c r="C241" s="74" t="s">
        <v>246</v>
      </c>
      <c r="D241" s="59">
        <v>42474</v>
      </c>
      <c r="E241" s="74" t="s">
        <v>436</v>
      </c>
      <c r="F241" s="74" t="s">
        <v>274</v>
      </c>
      <c r="G241" s="88">
        <v>28165</v>
      </c>
      <c r="H241" s="91">
        <v>34914.6</v>
      </c>
      <c r="I241" s="74" t="s">
        <v>179</v>
      </c>
      <c r="J241" s="74" t="s">
        <v>298</v>
      </c>
      <c r="K241" s="21">
        <v>4</v>
      </c>
      <c r="L241" s="50">
        <v>1</v>
      </c>
      <c r="M241" s="50" t="s">
        <v>141</v>
      </c>
      <c r="N241" s="50" t="s">
        <v>141</v>
      </c>
      <c r="O241" s="50" t="s">
        <v>141</v>
      </c>
      <c r="P241" s="50" t="s">
        <v>141</v>
      </c>
      <c r="Q241" s="82"/>
    </row>
    <row r="242" spans="1:17" ht="28.8" x14ac:dyDescent="0.3">
      <c r="A242" s="53">
        <v>2016</v>
      </c>
      <c r="B242" s="53" t="s">
        <v>136</v>
      </c>
      <c r="C242" s="74" t="s">
        <v>246</v>
      </c>
      <c r="D242" s="60">
        <f>'[1]1.HPTFagreements'!$F$379</f>
        <v>42537</v>
      </c>
      <c r="E242" s="74" t="s">
        <v>435</v>
      </c>
      <c r="F242" s="74" t="s">
        <v>273</v>
      </c>
      <c r="G242" s="86">
        <f>'[1]1.HPTFagreements'!$G$379</f>
        <v>13163.7</v>
      </c>
      <c r="H242" s="101">
        <f>'[1]1.HPTFagreements'!$N$379</f>
        <v>11967</v>
      </c>
      <c r="I242" s="74" t="s">
        <v>179</v>
      </c>
      <c r="J242" s="74" t="s">
        <v>297</v>
      </c>
      <c r="K242" s="21">
        <v>4</v>
      </c>
      <c r="L242" s="50">
        <v>1</v>
      </c>
      <c r="M242" s="30" t="s">
        <v>141</v>
      </c>
      <c r="N242" s="30" t="s">
        <v>141</v>
      </c>
      <c r="O242" s="30" t="s">
        <v>141</v>
      </c>
      <c r="P242" s="30" t="s">
        <v>141</v>
      </c>
      <c r="Q242" s="82"/>
    </row>
    <row r="243" spans="1:17" ht="43.2" x14ac:dyDescent="0.3">
      <c r="A243" s="53">
        <v>2016</v>
      </c>
      <c r="B243" s="53" t="s">
        <v>137</v>
      </c>
      <c r="C243" s="74" t="s">
        <v>246</v>
      </c>
      <c r="D243" s="1">
        <f>'[1]1.HPTFagreements'!$F$380</f>
        <v>42629</v>
      </c>
      <c r="E243" s="53" t="s">
        <v>150</v>
      </c>
      <c r="F243" s="53" t="s">
        <v>199</v>
      </c>
      <c r="G243" s="86">
        <f>'[1]1.HPTFagreements'!$E$380</f>
        <v>17216186</v>
      </c>
      <c r="H243" s="100">
        <f>'[1]1.HPTFagreements'!$N$380</f>
        <v>6614211</v>
      </c>
      <c r="I243" s="82" t="s">
        <v>139</v>
      </c>
      <c r="J243" s="82" t="s">
        <v>296</v>
      </c>
      <c r="K243" s="21">
        <v>4</v>
      </c>
      <c r="L243" s="33">
        <v>99</v>
      </c>
      <c r="M243" s="49">
        <v>0</v>
      </c>
      <c r="N243" s="49">
        <v>0</v>
      </c>
      <c r="O243" s="49">
        <v>99</v>
      </c>
      <c r="P243" s="49" t="s">
        <v>143</v>
      </c>
      <c r="Q243" s="82"/>
    </row>
    <row r="244" spans="1:17" x14ac:dyDescent="0.3">
      <c r="A244" s="53"/>
      <c r="B244" s="53"/>
      <c r="C244" s="74"/>
      <c r="D244" s="1"/>
      <c r="E244" s="53"/>
      <c r="F244" s="53"/>
      <c r="G244" s="86">
        <f>SUM(G13:G243)</f>
        <v>591337860.11000013</v>
      </c>
      <c r="H244" s="86">
        <f>SUM(H13:H243)</f>
        <v>529405319.50000006</v>
      </c>
      <c r="I244" s="82"/>
      <c r="J244" s="82"/>
      <c r="K244" s="21"/>
      <c r="L244" s="43">
        <f>SUM(L13:L243)</f>
        <v>9725</v>
      </c>
      <c r="M244" s="43">
        <f>SUM(M13:M243)</f>
        <v>1428</v>
      </c>
      <c r="N244" s="43">
        <f>SUM(N13:N243)</f>
        <v>906</v>
      </c>
      <c r="O244" s="43">
        <f>SUM(O13:O243)</f>
        <v>5823</v>
      </c>
      <c r="P244" s="49"/>
      <c r="Q244" s="82"/>
    </row>
    <row r="245" spans="1:17" ht="259.2" x14ac:dyDescent="0.3">
      <c r="A245" s="67"/>
      <c r="B245" s="67"/>
      <c r="C245" s="77"/>
      <c r="D245" s="67"/>
      <c r="E245" s="77"/>
      <c r="F245" s="77"/>
      <c r="G245" s="95"/>
      <c r="H245" s="97"/>
      <c r="I245" s="77"/>
      <c r="J245" s="77"/>
      <c r="K245" s="20"/>
      <c r="L245" s="44" t="s">
        <v>673</v>
      </c>
      <c r="M245" s="44">
        <f>L244*0.4</f>
        <v>3890</v>
      </c>
      <c r="N245" s="44">
        <f>M244*0.4</f>
        <v>571.20000000000005</v>
      </c>
      <c r="O245" s="44">
        <f>L244*0.2</f>
        <v>1945</v>
      </c>
      <c r="P245" s="68"/>
      <c r="Q245" s="77" t="s">
        <v>672</v>
      </c>
    </row>
  </sheetData>
  <autoFilter ref="A12:Q245"/>
  <mergeCells count="7">
    <mergeCell ref="B7:G7"/>
    <mergeCell ref="B1:G1"/>
    <mergeCell ref="B2:G2"/>
    <mergeCell ref="B3:G3"/>
    <mergeCell ref="B4:G4"/>
    <mergeCell ref="B5:G5"/>
    <mergeCell ref="B6:G6"/>
  </mergeCells>
  <pageMargins left="0.25" right="0.2" top="0.3" bottom="0.3"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dbase for web</vt:lpstr>
      <vt:lpstr>Original with SPC</vt:lpstr>
      <vt:lpstr>'dbase for web'!Print_Titles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Shinn</dc:creator>
  <cp:lastModifiedBy>ServUS</cp:lastModifiedBy>
  <cp:lastPrinted>2018-03-19T21:48:45Z</cp:lastPrinted>
  <dcterms:created xsi:type="dcterms:W3CDTF">2010-09-08T18:19:21Z</dcterms:created>
  <dcterms:modified xsi:type="dcterms:W3CDTF">2018-03-19T21:50:42Z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ies>
</file>